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ksvytiene\Desktop\2026 m\Tarybai\Viesinimui\Del Sakiu r. sav. 2026 m. biudzeto patvirtinimo _2026-02-05\"/>
    </mc:Choice>
  </mc:AlternateContent>
  <xr:revisionPtr revIDLastSave="0" documentId="13_ncr:1_{F988B4DA-318F-4B20-9E26-0D68B7DB59CC}" xr6:coauthVersionLast="47" xr6:coauthVersionMax="47" xr10:uidLastSave="{00000000-0000-0000-0000-000000000000}"/>
  <bookViews>
    <workbookView xWindow="1905" yWindow="1905" windowWidth="23610" windowHeight="13545" xr2:uid="{00000000-000D-0000-FFFF-FFFF00000000}"/>
  </bookViews>
  <sheets>
    <sheet name="Sheet1" sheetId="1" r:id="rId1"/>
    <sheet name="Lapas2" sheetId="3" r:id="rId2"/>
    <sheet name="Lapas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  <c r="D65" i="1"/>
  <c r="D714" i="1"/>
  <c r="D75" i="1" l="1"/>
  <c r="D76" i="1"/>
  <c r="D74" i="1"/>
  <c r="D73" i="1"/>
  <c r="D72" i="1"/>
  <c r="D71" i="1"/>
  <c r="D70" i="1"/>
  <c r="D69" i="1"/>
  <c r="D68" i="1"/>
  <c r="D67" i="1"/>
  <c r="D66" i="1"/>
  <c r="D64" i="1"/>
  <c r="D63" i="1"/>
  <c r="D50" i="1"/>
  <c r="D49" i="1"/>
  <c r="D36" i="1"/>
  <c r="D28" i="1"/>
  <c r="E325" i="1" l="1"/>
  <c r="D108" i="1"/>
  <c r="D509" i="1"/>
  <c r="D105" i="1"/>
  <c r="D54" i="1"/>
  <c r="D59" i="1"/>
  <c r="D125" i="1"/>
  <c r="D124" i="1"/>
  <c r="D123" i="1"/>
  <c r="D122" i="1"/>
  <c r="D119" i="1"/>
  <c r="D11" i="1"/>
  <c r="D121" i="1"/>
  <c r="D120" i="1"/>
  <c r="D137" i="1"/>
  <c r="D748" i="1"/>
  <c r="D103" i="1"/>
  <c r="D48" i="1"/>
  <c r="D14" i="1"/>
  <c r="D13" i="1"/>
  <c r="D81" i="1"/>
  <c r="D127" i="1"/>
  <c r="D152" i="1"/>
  <c r="D101" i="1"/>
  <c r="D102" i="1"/>
  <c r="D27" i="1"/>
  <c r="D17" i="1"/>
  <c r="D99" i="1"/>
  <c r="D60" i="1"/>
  <c r="D208" i="1"/>
  <c r="D58" i="1"/>
  <c r="D52" i="1"/>
  <c r="D46" i="1"/>
  <c r="D35" i="1"/>
  <c r="D29" i="1"/>
  <c r="D26" i="1"/>
  <c r="D18" i="1"/>
  <c r="D12" i="1"/>
  <c r="D82" i="1"/>
  <c r="D84" i="1"/>
  <c r="D511" i="1"/>
  <c r="D100" i="1"/>
  <c r="D56" i="1"/>
  <c r="D55" i="1"/>
  <c r="D114" i="1" l="1"/>
  <c r="D113" i="1"/>
  <c r="D38" i="1"/>
  <c r="D37" i="1"/>
  <c r="D737" i="1"/>
  <c r="D789" i="1"/>
  <c r="D757" i="1"/>
  <c r="D686" i="1"/>
  <c r="D608" i="1"/>
  <c r="D581" i="1"/>
  <c r="D514" i="1"/>
  <c r="D83" i="1"/>
  <c r="D98" i="1"/>
  <c r="D106" i="1"/>
  <c r="D93" i="1"/>
  <c r="D802" i="1"/>
  <c r="D44" i="1"/>
  <c r="D43" i="1"/>
  <c r="E57" i="1"/>
  <c r="E17" i="1"/>
  <c r="E27" i="1"/>
  <c r="E20" i="1"/>
  <c r="E11" i="1"/>
  <c r="E106" i="1"/>
  <c r="E25" i="1"/>
  <c r="D107" i="1"/>
  <c r="D25" i="1"/>
  <c r="D153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6" i="1"/>
  <c r="D135" i="1"/>
  <c r="D134" i="1"/>
  <c r="D133" i="1"/>
  <c r="D132" i="1"/>
  <c r="D131" i="1"/>
  <c r="D130" i="1"/>
  <c r="D129" i="1"/>
  <c r="D128" i="1"/>
  <c r="D126" i="1"/>
  <c r="D110" i="1"/>
  <c r="D109" i="1"/>
  <c r="D261" i="1"/>
  <c r="D116" i="1"/>
  <c r="D115" i="1"/>
  <c r="D112" i="1"/>
  <c r="D111" i="1"/>
  <c r="D97" i="1"/>
  <c r="D96" i="1"/>
  <c r="D95" i="1"/>
  <c r="D94" i="1"/>
  <c r="D92" i="1"/>
  <c r="D91" i="1"/>
  <c r="D90" i="1"/>
  <c r="D89" i="1"/>
  <c r="D88" i="1"/>
  <c r="D87" i="1"/>
  <c r="D86" i="1"/>
  <c r="D85" i="1"/>
  <c r="D80" i="1"/>
  <c r="D79" i="1"/>
  <c r="D57" i="1"/>
  <c r="D53" i="1"/>
  <c r="D51" i="1"/>
  <c r="D47" i="1"/>
  <c r="D45" i="1"/>
  <c r="D42" i="1"/>
  <c r="D41" i="1"/>
  <c r="D40" i="1"/>
  <c r="D39" i="1"/>
  <c r="D34" i="1"/>
  <c r="D33" i="1"/>
  <c r="D32" i="1"/>
  <c r="D31" i="1"/>
  <c r="D30" i="1"/>
  <c r="D24" i="1"/>
  <c r="D23" i="1"/>
  <c r="D22" i="1"/>
  <c r="D21" i="1"/>
  <c r="D20" i="1"/>
  <c r="D19" i="1"/>
  <c r="D16" i="1"/>
  <c r="D15" i="1"/>
  <c r="E297" i="1"/>
  <c r="D297" i="1"/>
  <c r="E261" i="1"/>
  <c r="E224" i="1"/>
  <c r="D224" i="1"/>
  <c r="E208" i="1"/>
  <c r="D154" i="1" l="1"/>
  <c r="D61" i="1"/>
  <c r="D117" i="1"/>
  <c r="E61" i="1"/>
  <c r="E298" i="1"/>
  <c r="D298" i="1"/>
  <c r="E608" i="1"/>
  <c r="E802" i="1"/>
  <c r="E771" i="1"/>
  <c r="E117" i="1"/>
  <c r="E77" i="1"/>
  <c r="E466" i="1"/>
  <c r="E454" i="1"/>
  <c r="E442" i="1"/>
  <c r="E414" i="1"/>
  <c r="E384" i="1"/>
  <c r="E369" i="1"/>
  <c r="E354" i="1"/>
  <c r="E339" i="1"/>
  <c r="E154" i="1"/>
  <c r="E494" i="1"/>
  <c r="D515" i="1"/>
  <c r="D535" i="1"/>
  <c r="D594" i="1"/>
  <c r="D339" i="1"/>
  <c r="D77" i="1"/>
  <c r="D494" i="1"/>
  <c r="D466" i="1"/>
  <c r="D454" i="1"/>
  <c r="D442" i="1"/>
  <c r="D414" i="1"/>
  <c r="D384" i="1"/>
  <c r="D369" i="1"/>
  <c r="D354" i="1"/>
  <c r="D507" i="1"/>
  <c r="D508" i="1"/>
  <c r="D510" i="1"/>
  <c r="D512" i="1"/>
  <c r="D771" i="1"/>
  <c r="D551" i="1"/>
  <c r="D543" i="1"/>
  <c r="E155" i="1" l="1"/>
  <c r="D155" i="1"/>
  <c r="D516" i="1"/>
  <c r="D559" i="1"/>
  <c r="E648" i="1"/>
  <c r="D634" i="1"/>
  <c r="E737" i="1"/>
  <c r="E673" i="1"/>
  <c r="E662" i="1"/>
  <c r="D525" i="1" l="1"/>
  <c r="D311" i="1"/>
  <c r="E311" i="1"/>
  <c r="D325" i="1"/>
  <c r="D400" i="1"/>
  <c r="E400" i="1"/>
  <c r="D428" i="1"/>
  <c r="E428" i="1"/>
  <c r="D568" i="1"/>
  <c r="D662" i="1"/>
  <c r="E789" i="1" l="1"/>
  <c r="E551" i="1"/>
  <c r="D673" i="1" l="1"/>
  <c r="D648" i="1"/>
  <c r="D622" i="1"/>
  <c r="D499" i="1" l="1"/>
  <c r="D480" i="1" l="1"/>
  <c r="E480" i="1"/>
  <c r="D503" i="1"/>
  <c r="E503" i="1"/>
  <c r="E543" i="1"/>
  <c r="E594" i="1"/>
  <c r="E622" i="1"/>
  <c r="E634" i="1"/>
  <c r="D723" i="1"/>
  <c r="E748" i="1"/>
  <c r="E803" i="1" l="1"/>
  <c r="D803" i="1"/>
</calcChain>
</file>

<file path=xl/sharedStrings.xml><?xml version="1.0" encoding="utf-8"?>
<sst xmlns="http://schemas.openxmlformats.org/spreadsheetml/2006/main" count="763" uniqueCount="179">
  <si>
    <t xml:space="preserve"> </t>
  </si>
  <si>
    <t>tūkst. Eur</t>
  </si>
  <si>
    <t>Asignavimų valdytojas ir programos pavadinimas</t>
  </si>
  <si>
    <t>Funkcijos kodas</t>
  </si>
  <si>
    <t xml:space="preserve">Iš viso </t>
  </si>
  <si>
    <t>Savivaldybės administracija su seniūnijomis, iš jų:</t>
  </si>
  <si>
    <t>Valdymo programa</t>
  </si>
  <si>
    <t>Savivaldybės administracija</t>
  </si>
  <si>
    <t>Iš viso</t>
  </si>
  <si>
    <t>Barzdų seniūnija</t>
  </si>
  <si>
    <t>Gelgaudiškio seniūnija</t>
  </si>
  <si>
    <t>Griškabūdžio seniūnija</t>
  </si>
  <si>
    <t>Kidulių seniūnija</t>
  </si>
  <si>
    <t>Kriūkų seniūnija</t>
  </si>
  <si>
    <t>Kudirkos Naumiesčio seniūnija</t>
  </si>
  <si>
    <t>Lekėčių seniūnija</t>
  </si>
  <si>
    <t>Lukšių seniūnija</t>
  </si>
  <si>
    <t>Plokščių seniūnija</t>
  </si>
  <si>
    <t>Sintautų seniūnija</t>
  </si>
  <si>
    <t>Slavikų seniūnija</t>
  </si>
  <si>
    <t>Sudargo seniūnija</t>
  </si>
  <si>
    <t>Šakių seniūnija</t>
  </si>
  <si>
    <t>Žvirgždaičių seniūnija</t>
  </si>
  <si>
    <t>Šakių rajono savivaldybės kontrolieriaus tarnyba</t>
  </si>
  <si>
    <t>Zanavykų muziejus</t>
  </si>
  <si>
    <t>Savivaldybės viešoji biblioteka</t>
  </si>
  <si>
    <t xml:space="preserve"> Kudirkos Naumiesčio Vinco Kudirkos gimnazija</t>
  </si>
  <si>
    <t>Lukšių Vinco Grybo gimnazija</t>
  </si>
  <si>
    <t>Griškabūdžio gimnazija</t>
  </si>
  <si>
    <t>Šakių „Varpo" mokykla</t>
  </si>
  <si>
    <t>Šakių rajono meno mokykla</t>
  </si>
  <si>
    <t>Šakių jaunimo kūrybos ir sporto centras</t>
  </si>
  <si>
    <t>Kukarskės globos namai</t>
  </si>
  <si>
    <t>Šakių socialinių paslaugų centras</t>
  </si>
  <si>
    <t>Sintautų pagrindinė mokykla</t>
  </si>
  <si>
    <t>Valstybės biudžeto lėšos neformaliam vaikų švietimui</t>
  </si>
  <si>
    <t>Valstybės biudžeto dotacija</t>
  </si>
  <si>
    <t>Šakių rajono savivaldybės visuomenės sveikatos biuras</t>
  </si>
  <si>
    <t>Šakių rajono švietimo pagalbos tarnyba</t>
  </si>
  <si>
    <t>Speciali tikslinė dotacija ugdymo reikmėms finansuoti</t>
  </si>
  <si>
    <t>Biudžetinių įstaigų pajamos</t>
  </si>
  <si>
    <t>Speciali tikslinė dotacija socialinei paramai mokiniams</t>
  </si>
  <si>
    <t>Speciali tikslinė dotacija socialinėms paslaugoms</t>
  </si>
  <si>
    <t>Specialioji tikslinė dotacija sveikos gyvensenos ir mokinių  sveikatos įgūdžiams stiprinti ugdymo įstaigosei r bendruomenėse, visuomenės sveikatos stebėsenai</t>
  </si>
  <si>
    <t>Savivaldybės biudžeto lėšos</t>
  </si>
  <si>
    <t>Speciali tikslinė dotacija ūkinėms išlaidoms finansuoti</t>
  </si>
  <si>
    <t>Savivaivaldybės administracija (Biudžeto, turto ir strateginio planavimo skyrius)</t>
  </si>
  <si>
    <t>Panemunių mokykla-daugiafunkcis centras</t>
  </si>
  <si>
    <t>Šakių kultūros centras su padaliniais</t>
  </si>
  <si>
    <t>Gelgaudiškio padalinys</t>
  </si>
  <si>
    <t>Cirko padalinys</t>
  </si>
  <si>
    <t>Griškabūdžio padalinys</t>
  </si>
  <si>
    <t>Kudirkos Naumiesčio padalinys</t>
  </si>
  <si>
    <t>Šakių padalinys</t>
  </si>
  <si>
    <t>Biudžetinių įstaigų pajamų likučiai</t>
  </si>
  <si>
    <t>Lukšių padalinys</t>
  </si>
  <si>
    <t>Budžetinių įstaigų pajamos</t>
  </si>
  <si>
    <t>Aplinkos apsaugos rėmimo specialiosios programos likučiai</t>
  </si>
  <si>
    <t>Aplinkos apsaugos rėmimo specialioji programa</t>
  </si>
  <si>
    <t>Šakių ikimokyklinio ugdymo mokykla „Maži žingsneliai"</t>
  </si>
  <si>
    <t>Gelgaudiškio „Šaltinio" ugdymo centras</t>
  </si>
  <si>
    <t>Valstybės biudžeto lėšos ugdymui, maitinimui ir pavėžėjimui socialinę riziką patiriantiems ikimokyklinio amžiaus vaikams</t>
  </si>
  <si>
    <t>speciali tikslinė dotacija valstybinės žemės patikėtinio funkcijai atlikti</t>
  </si>
  <si>
    <t>Savivaldybės mero rezervas</t>
  </si>
  <si>
    <t>Valstybės biudžeto lėšos socialinių paslaugų srities darbuotojų pareiginei algai padidinti</t>
  </si>
  <si>
    <t>Valstybės biudžeto lėšos būstams neįgaliesiems pritaikyti</t>
  </si>
  <si>
    <t>Speciali tikslinė dotacija būsto nuomos ar išperkamosios būsto nuomos mokesčio dalies kompensacijoms</t>
  </si>
  <si>
    <t>Speciali tikslinė dotacija socialinėms išmokoms skaičiuoti ir mokėti</t>
  </si>
  <si>
    <t>Speciali tikslinė dotacija socialinėms paslaugoms teikti</t>
  </si>
  <si>
    <t>Speciali tikslinė dotacija neveiksnių asmenų būklės peržiūrėjimui užtikrinti</t>
  </si>
  <si>
    <t>Valstybės biudžeto lėšos vaikų dienos socialinei priežiūrai</t>
  </si>
  <si>
    <t>Valstybės biudžeto lėšos asmeninei pagalbai teikti ir administruoti</t>
  </si>
  <si>
    <t xml:space="preserve">Valstybės biudžeto lėšos socialinių paslaugų srities darbuotojų pareiginei algai didinti </t>
  </si>
  <si>
    <t>Valstybės biudžeto lėšos socialinės reabilitacijos paslaugų neįgaliesiems  teikimo bendruomenėje projektams finansuoti</t>
  </si>
  <si>
    <t>Valstybės biudžeto lėšos kompleksinėms paslaugoms šeimai administruoti</t>
  </si>
  <si>
    <t>Speciali tikslinė dotacija užimtumo didinimo programai</t>
  </si>
  <si>
    <t>Savivaldybės biudžeto lėšos užimtumo didinimo programai</t>
  </si>
  <si>
    <t>Savivaldybės mero fondas</t>
  </si>
  <si>
    <t>Speciali tikslinė dotacija gyventojų registro tvarkymui ir duomenų valstybės registrui teikti</t>
  </si>
  <si>
    <t>Speciali tikslinė dotacija civilinės būklės aktų registravimui</t>
  </si>
  <si>
    <t>Speciali tikslinė dotacija valstybinės kalbos vartojimo ir taisyklingumo kontrolei</t>
  </si>
  <si>
    <t>Speciali tikslinė dotacija archyvinių dokumentų tvarkymui</t>
  </si>
  <si>
    <t>Speciali tikslinė dotacija pirminei teisinei pagalbai</t>
  </si>
  <si>
    <t>Speciali tikslinė dotacija gyvenamosios vietos deklaravimui</t>
  </si>
  <si>
    <t>Speciali tikslinė dotacija duomenų teikimui valstybės suteiktos pagalbos registrui</t>
  </si>
  <si>
    <t>Speciali tikslinė dotacija civilinės saugos organizavimui</t>
  </si>
  <si>
    <t>Speciali tikslinė dotacija karo prievolės ir mobilizacijos administravimui</t>
  </si>
  <si>
    <t>Speciali tikslinė dotacija erdvinių duomenų rinkinio tvarkymui</t>
  </si>
  <si>
    <t>Speciali tikslinė dotacija melioracijai</t>
  </si>
  <si>
    <t>Savivaldybės biudžetinių įstaigų infrastruktūros įmokų pajamų likučiai</t>
  </si>
  <si>
    <t>Speciali tikslinė dotacija žemės ūkio funkcijoms vykdyti</t>
  </si>
  <si>
    <t>Speciali tikslinė dotacija jaunimo teisių apsaugai</t>
  </si>
  <si>
    <t>Speciali tikslinė dotacija pašalpų ir kompensacijų skaičiavimui ir mokėjimui</t>
  </si>
  <si>
    <t>Valstybės biudžeto lėšos socialinių paslaugų srities darbuotojų pareiginei algai didinti</t>
  </si>
  <si>
    <t>Valstybės biudžeto lėšos vietinės reikšmės kelių priežiūrai</t>
  </si>
  <si>
    <t>Speciali tikslinė dotacija koordinuotai teikiamoms paslaugoms finansuoti</t>
  </si>
  <si>
    <t>Valstybės biudžeto lėšos asmenų su negalia reikalų koordinavimui</t>
  </si>
  <si>
    <t>Valstybės vardu pasiskolintos lėšos socialinei paramai mokiniams</t>
  </si>
  <si>
    <t>Europos Sąjungos lėšos L (ES)</t>
  </si>
  <si>
    <t>Valstybės biudžeto lėšų likučiai projektams vykdyti L (VB)</t>
  </si>
  <si>
    <t>Europos Sąjungos likučiai projektams vykdyti L (ES)</t>
  </si>
  <si>
    <t>Europos Sąjungos lėšų likučiai projektams vykdyti L (ES)</t>
  </si>
  <si>
    <t>Valstybės biudžeto lėšos socialinių paslaugų socialinių paslaugų šakos kolektyvinėje sutartyje nustatytiems įsipareigojimams įgyvendinti</t>
  </si>
  <si>
    <t>Valstybės biudžeto lėšos laikino atokvėpio paslaugai teikti</t>
  </si>
  <si>
    <t>Valstybės biudžeto lėšos bendrųjų ir specialiųjų socialinių paslaugų finansavimui</t>
  </si>
  <si>
    <t>Skolinamos lėšos</t>
  </si>
  <si>
    <t>Sveikatos stiprinimo ir socialinės integracijos didinimo programa</t>
  </si>
  <si>
    <t>Teritorijų vystymo ir ekonominės aplinkos gerinimo programa</t>
  </si>
  <si>
    <r>
      <t>Sa</t>
    </r>
    <r>
      <rPr>
        <i/>
        <sz val="12"/>
        <color theme="1"/>
        <rFont val="Times New Roman"/>
        <family val="1"/>
        <charset val="186"/>
      </rPr>
      <t xml:space="preserve">vivaldybės biudžeto lėšos </t>
    </r>
  </si>
  <si>
    <t>Švietimo, sporto ir kultūros puoselėjimo programa</t>
  </si>
  <si>
    <t>Savivaldybės biudžetinių įstaigų infrastruktūros įmokų pajamų likučiai 2023 m.</t>
  </si>
  <si>
    <t xml:space="preserve">Valstybės biudžeto lėšų likučiai už parduotus valstybinės žemės sklypus </t>
  </si>
  <si>
    <t>2024 metų savivaldybės biudžeto lėšų likučiai</t>
  </si>
  <si>
    <t>Speciali tikslinė dotacija socialinei paramai mokiniams (Marijampolės PRC)</t>
  </si>
  <si>
    <t>Savivaldybės biudžeto pajamos</t>
  </si>
  <si>
    <t>Biudžetinių įstaigų pajamos (socialinės dirbtuvės)</t>
  </si>
  <si>
    <t>Biudžetinių įstaigų pajamos (ilgalaikė socialinė globa iki 2007 metų)</t>
  </si>
  <si>
    <t>Biudžetinių įstaigų pajamos (dienos socialinės globos paslaugos)</t>
  </si>
  <si>
    <t>Speciali tikslinė dotacija ugdymo reikmėms, valdoma administracijoje</t>
  </si>
  <si>
    <t>Savivaldybės biudžeto lėšos (sportinėms veikloms)</t>
  </si>
  <si>
    <t>Savivaldybės biudžeto lėšos (kultūrinėms veikloms)</t>
  </si>
  <si>
    <t>Speciali tikslinė dotacija prišgaisrinei saugai</t>
  </si>
  <si>
    <t>Valstybės biudžeto lėšos bendruomeninei veiklai savivaldybėje stikrinti</t>
  </si>
  <si>
    <t>Iš viso programai</t>
  </si>
  <si>
    <t xml:space="preserve">Speciali tikslinė dotacija savivaldybių patvirtintoms užimtumo didinimo programoms įgyvendinti </t>
  </si>
  <si>
    <t>Savivaldybės biudžeto lėšos jaunimo veikloms</t>
  </si>
  <si>
    <t>Savivaldybės biudžeto lėšos verslo plėtros priemonėms</t>
  </si>
  <si>
    <t xml:space="preserve">Savivaldybės mero rezervas </t>
  </si>
  <si>
    <t xml:space="preserve">Savivaldybės biudžeto lėšos palūkanoms mokėti </t>
  </si>
  <si>
    <t>Valstybės biudžeto lėšos pareigybėms išlaikyti</t>
  </si>
  <si>
    <t>Speciali tikslinė dotacija ugdymo reikmėms finansuoti (VšĮ VDU Šakių „Žiburio" gimnazija)</t>
  </si>
  <si>
    <t>Valstybės biudžeto lėšų likučiai projektams vykdyti (L)</t>
  </si>
  <si>
    <t>Valstybės biudžeto lėšos profesiniam orientavimui</t>
  </si>
  <si>
    <t>Speciali tikslinė dotacija socialinei paramai mokiniams (VšĮ VDU Šakių „Žiburio" gimnazija)</t>
  </si>
  <si>
    <t>Savivaldybės biudžeto lėšos (VšĮ VDU Šakių „Žiburio" gimnazija)</t>
  </si>
  <si>
    <t>Teritorijų vystymo ir ekonominės aplinkos gerinimo programa (Verslo plėtros fondas)</t>
  </si>
  <si>
    <t>PATVIRTINTA</t>
  </si>
  <si>
    <t>Europos Sąjungos lėšos projektams finansuoti  L (ES)</t>
  </si>
  <si>
    <t>Valstybės biudžeto lėšos projektams finansuoti L (VB)</t>
  </si>
  <si>
    <t>Europos Sąjungos lėšos projektams finansuoti L (ES)</t>
  </si>
  <si>
    <t>Valstybės biudžeto lėšos projektams finansuoti L (VB</t>
  </si>
  <si>
    <t>Šakių rajono savivaldybės tarybos</t>
  </si>
  <si>
    <t xml:space="preserve">3 priedas                                                                                          </t>
  </si>
  <si>
    <t>Valstybės vardu pasiskolintos lėšos vaikų dienos socialinei priežiūrai</t>
  </si>
  <si>
    <t>Valstybės vardu pasiskolintos lėšos patirtoms išlaidoms teikiant paramą pagal Piniginės paramos nepasiturintiems gyventojams įstatymą kompensuoti</t>
  </si>
  <si>
    <t>Valstybės biudžeto lėšos pedagoginių darbuotojų skaičiui optimizuoti</t>
  </si>
  <si>
    <t>Valstybės vardu pasiskolintos lėšos socialinei paramai mokiniams (VšĮ VDU Šakių „Žiburio" gimnazija)</t>
  </si>
  <si>
    <t>Šakių rajono „Nemuno" mokykla</t>
  </si>
  <si>
    <t>Valstybės vardu pasiskolintos lėšos socialinėms paslaugoms teikti</t>
  </si>
  <si>
    <t>Savivaldybės biudžeto lėšos laikinojo atokvėpio paslaugai teikti</t>
  </si>
  <si>
    <t xml:space="preserve">Valstybės biudžeto lėšos laikinojo atokvėpio paslaugai teikti </t>
  </si>
  <si>
    <t>Valstybės biudžeto lėšos pagal Piniginės paramos nepasiturintiems gyventojams įstatymą</t>
  </si>
  <si>
    <t>Valstybės vardu pasiskolintos lėšos laidojimo pašalpoms mokėti</t>
  </si>
  <si>
    <t>Valstybės vardu pasiskolintos lėšos laidojimo pašalpoms teikti</t>
  </si>
  <si>
    <t xml:space="preserve">Valstybės vardu pasiskolintos lėšos socialinei paramai mokiniams </t>
  </si>
  <si>
    <t>Savivaldybės biudžeto lėšos ugdymo reikmėms finansuoti</t>
  </si>
  <si>
    <t>2026 m. vasario 13 d. sprendimu Nr. T-</t>
  </si>
  <si>
    <t>ŠAKIŲ RAJONO SAVIVALDYBĖS 2026 METŲ BIUDŽETO ASIGNAVIMAI PAGAL ASIGNAVIMŲ VALDYTOJUS</t>
  </si>
  <si>
    <t>2025 m. skola</t>
  </si>
  <si>
    <t>2025 metų savivaldybės biudžeto likučiai</t>
  </si>
  <si>
    <t>2025 metų savivaldybės biudžeto lėšų likučiai</t>
  </si>
  <si>
    <t>2025metų savivaldybės biudžeto lėšų likučiai</t>
  </si>
  <si>
    <t>Biudžetinių įstaigų pajamų likučiai (dienos socialinės globos paslaugos)</t>
  </si>
  <si>
    <t>Biudžetinių įstaigų pajamų likučiai (ilgalaikė socialinė globa iki 2007 metų)</t>
  </si>
  <si>
    <t>Europos Sąjungos lėšų likučiai projektams finansuoti L (ES)</t>
  </si>
  <si>
    <t>Valstybės biudžeto lėšų likučiai projektams finansuoti L (VB)</t>
  </si>
  <si>
    <t>Valstybės biudžeto lėšų likučiai projektams L (VB</t>
  </si>
  <si>
    <t>Savivaldybės biudžetinių įstaigų infrastruktūros įmokų pajamų likučiai 2024 m.</t>
  </si>
  <si>
    <t>Savivaldybės biudžetinių įstaigų infrastruktūros įmokų pajamų likučiai 2025m.</t>
  </si>
  <si>
    <t>2025 metų savivaldybės biudžeto likučiai (VšĮ VDU Šakių „Žiburio" gimnazija)</t>
  </si>
  <si>
    <t>2025 metų savivaldybės biudžeto lėšų likučiai (VšĮ VDU Šakių „Žiburio" gimnazija</t>
  </si>
  <si>
    <t xml:space="preserve">2025 metų savivaldybės biudžeto likučiai </t>
  </si>
  <si>
    <t xml:space="preserve">Valstybės biudžeto lėšos  už parduotus valstybinės žemės sklypus </t>
  </si>
  <si>
    <t>EuroposSąjungos lėšos projektams finansuoti L (ES)</t>
  </si>
  <si>
    <t>Skolinamos lėšos (2025 metų pasakolų likučiai)</t>
  </si>
  <si>
    <t>Valstybės biudžeto lėšos švietimo įstaigų pedagogų darbo užmokesčiui padidinti</t>
  </si>
  <si>
    <t>Švietimo, sporto ir kultūros puoselėjimo programa (savivaldybės biudžeto lėšos)</t>
  </si>
  <si>
    <t>Valstybės biudžeto lėšos už parduotus valstybinės žemės sklypus</t>
  </si>
  <si>
    <t>Valstybės biudžeto lėšos už parduotus valstybinės ženės sklypus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</si>
</sst>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0"/>
      <color theme="1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  <font>
      <i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5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0" borderId="0" xfId="0" applyFont="1" applyAlignment="1">
      <alignment horizontal="left"/>
    </xf>
    <xf numFmtId="0" fontId="1" fillId="0" borderId="8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right" wrapText="1"/>
    </xf>
    <xf numFmtId="0" fontId="6" fillId="0" borderId="5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6" fillId="0" borderId="7" xfId="0" applyFont="1" applyBorder="1" applyAlignment="1">
      <alignment horizontal="left" wrapText="1"/>
    </xf>
    <xf numFmtId="0" fontId="5" fillId="0" borderId="12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" fillId="0" borderId="13" xfId="0" applyFont="1" applyBorder="1" applyAlignment="1">
      <alignment horizontal="center" wrapText="1"/>
    </xf>
    <xf numFmtId="0" fontId="1" fillId="0" borderId="6" xfId="0" applyFont="1" applyBorder="1" applyAlignment="1">
      <alignment horizontal="right" wrapText="1"/>
    </xf>
    <xf numFmtId="0" fontId="1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7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12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7" fillId="0" borderId="10" xfId="0" applyFont="1" applyBorder="1" applyAlignment="1">
      <alignment horizontal="left" wrapText="1"/>
    </xf>
    <xf numFmtId="0" fontId="7" fillId="0" borderId="5" xfId="0" applyFont="1" applyBorder="1" applyAlignment="1">
      <alignment horizontal="right" wrapText="1"/>
    </xf>
    <xf numFmtId="0" fontId="3" fillId="0" borderId="5" xfId="0" applyFont="1" applyBorder="1" applyAlignment="1">
      <alignment wrapText="1"/>
    </xf>
    <xf numFmtId="0" fontId="5" fillId="0" borderId="11" xfId="0" applyFont="1" applyBorder="1" applyAlignment="1">
      <alignment horizontal="left" wrapText="1"/>
    </xf>
    <xf numFmtId="0" fontId="7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1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7" fillId="0" borderId="11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5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left" wrapText="1"/>
    </xf>
    <xf numFmtId="0" fontId="1" fillId="0" borderId="8" xfId="0" applyFont="1" applyBorder="1" applyAlignment="1">
      <alignment horizontal="centerContinuous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right" wrapText="1"/>
    </xf>
    <xf numFmtId="0" fontId="1" fillId="0" borderId="12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5" fillId="0" borderId="14" xfId="0" applyFont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7" fillId="0" borderId="16" xfId="0" applyFont="1" applyBorder="1" applyAlignment="1">
      <alignment horizontal="right" wrapText="1"/>
    </xf>
    <xf numFmtId="0" fontId="1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1" fillId="2" borderId="8" xfId="0" applyFont="1" applyFill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7" fillId="0" borderId="12" xfId="0" applyFont="1" applyBorder="1" applyAlignment="1">
      <alignment horizontal="left" wrapText="1"/>
    </xf>
    <xf numFmtId="0" fontId="1" fillId="0" borderId="17" xfId="0" applyFont="1" applyBorder="1" applyAlignment="1">
      <alignment horizontal="right" wrapText="1"/>
    </xf>
    <xf numFmtId="0" fontId="5" fillId="0" borderId="10" xfId="0" applyFont="1" applyBorder="1" applyAlignment="1">
      <alignment horizontal="left" wrapText="1"/>
    </xf>
    <xf numFmtId="0" fontId="8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3" fillId="0" borderId="0" xfId="0" applyFont="1" applyAlignment="1">
      <alignment wrapText="1"/>
    </xf>
    <xf numFmtId="0" fontId="10" fillId="0" borderId="8" xfId="0" applyFont="1" applyBorder="1" applyAlignment="1">
      <alignment horizontal="left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1" fillId="2" borderId="10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right" wrapText="1"/>
    </xf>
    <xf numFmtId="0" fontId="9" fillId="0" borderId="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6" fillId="0" borderId="12" xfId="0" applyFont="1" applyBorder="1" applyAlignment="1">
      <alignment horizontal="left" wrapText="1"/>
    </xf>
    <xf numFmtId="0" fontId="1" fillId="0" borderId="0" xfId="0" applyFont="1" applyAlignment="1">
      <alignment horizontal="right" wrapText="1"/>
    </xf>
    <xf numFmtId="0" fontId="2" fillId="0" borderId="1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5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2" fillId="0" borderId="16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wrapText="1"/>
    </xf>
    <xf numFmtId="0" fontId="5" fillId="0" borderId="8" xfId="0" applyFont="1" applyBorder="1" applyAlignment="1">
      <alignment horizontal="right" wrapText="1"/>
    </xf>
    <xf numFmtId="0" fontId="6" fillId="0" borderId="8" xfId="0" applyFont="1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wrapText="1"/>
    </xf>
    <xf numFmtId="0" fontId="12" fillId="0" borderId="5" xfId="0" applyFont="1" applyBorder="1" applyAlignment="1">
      <alignment horizontal="right" wrapText="1"/>
    </xf>
    <xf numFmtId="0" fontId="10" fillId="0" borderId="6" xfId="0" applyFont="1" applyBorder="1" applyAlignment="1">
      <alignment horizontal="left" wrapText="1"/>
    </xf>
    <xf numFmtId="0" fontId="2" fillId="0" borderId="1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11" fillId="0" borderId="5" xfId="0" applyFont="1" applyBorder="1" applyAlignment="1">
      <alignment horizontal="right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7" fillId="0" borderId="25" xfId="0" applyFont="1" applyBorder="1" applyAlignment="1">
      <alignment horizontal="right" wrapText="1"/>
    </xf>
    <xf numFmtId="0" fontId="5" fillId="0" borderId="26" xfId="0" applyFont="1" applyBorder="1" applyAlignment="1">
      <alignment horizontal="center" wrapText="1"/>
    </xf>
    <xf numFmtId="0" fontId="2" fillId="0" borderId="25" xfId="0" applyFont="1" applyBorder="1" applyAlignment="1">
      <alignment horizontal="right" wrapText="1"/>
    </xf>
    <xf numFmtId="0" fontId="10" fillId="0" borderId="7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6" fillId="0" borderId="13" xfId="0" applyFont="1" applyBorder="1" applyAlignment="1">
      <alignment horizontal="left" wrapText="1"/>
    </xf>
    <xf numFmtId="0" fontId="2" fillId="0" borderId="1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1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4" fillId="0" borderId="0" xfId="0" applyFont="1"/>
    <xf numFmtId="0" fontId="15" fillId="0" borderId="6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center" wrapText="1"/>
    </xf>
    <xf numFmtId="0" fontId="15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" fillId="0" borderId="30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31" xfId="0" applyFont="1" applyBorder="1" applyAlignment="1">
      <alignment horizontal="right" wrapText="1"/>
    </xf>
    <xf numFmtId="0" fontId="2" fillId="0" borderId="19" xfId="0" applyFont="1" applyBorder="1" applyAlignment="1">
      <alignment horizontal="right" wrapText="1"/>
    </xf>
    <xf numFmtId="0" fontId="17" fillId="0" borderId="29" xfId="0" applyFont="1" applyBorder="1"/>
    <xf numFmtId="0" fontId="18" fillId="0" borderId="29" xfId="0" applyFont="1" applyBorder="1"/>
    <xf numFmtId="0" fontId="16" fillId="0" borderId="29" xfId="0" applyFont="1" applyBorder="1"/>
    <xf numFmtId="0" fontId="2" fillId="0" borderId="29" xfId="0" applyFont="1" applyBorder="1" applyAlignment="1">
      <alignment horizontal="right" wrapText="1"/>
    </xf>
    <xf numFmtId="0" fontId="1" fillId="0" borderId="29" xfId="0" applyFont="1" applyBorder="1" applyAlignment="1">
      <alignment horizontal="right" wrapText="1"/>
    </xf>
    <xf numFmtId="0" fontId="1" fillId="0" borderId="5" xfId="0" applyFont="1" applyBorder="1" applyAlignment="1">
      <alignment horizontal="left" wrapText="1"/>
    </xf>
    <xf numFmtId="0" fontId="1" fillId="0" borderId="3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5" fillId="0" borderId="8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3"/>
  <sheetViews>
    <sheetView tabSelected="1" zoomScale="160" zoomScaleNormal="160" workbookViewId="0">
      <selection activeCell="E5" sqref="E5"/>
    </sheetView>
  </sheetViews>
  <sheetFormatPr defaultRowHeight="15.75" x14ac:dyDescent="0.25"/>
  <cols>
    <col min="1" max="1" width="12" style="131" customWidth="1"/>
    <col min="2" max="2" width="75.42578125" customWidth="1"/>
    <col min="3" max="3" width="12" customWidth="1"/>
    <col min="4" max="4" width="15.28515625" customWidth="1"/>
    <col min="5" max="5" width="16.140625" style="6" customWidth="1"/>
    <col min="6" max="6" width="11.85546875" customWidth="1"/>
    <col min="7" max="7" width="13.42578125" customWidth="1"/>
    <col min="8" max="247" width="9.140625" customWidth="1"/>
    <col min="249" max="249" width="9.140625" customWidth="1"/>
    <col min="250" max="250" width="51.42578125" customWidth="1"/>
    <col min="251" max="251" width="11.140625" customWidth="1"/>
    <col min="252" max="252" width="12.5703125" customWidth="1"/>
    <col min="253" max="253" width="12.7109375" customWidth="1"/>
    <col min="254" max="254" width="13.140625" customWidth="1"/>
    <col min="255" max="255" width="11.85546875" customWidth="1"/>
    <col min="256" max="256" width="11.140625" customWidth="1"/>
    <col min="257" max="503" width="9.140625" customWidth="1"/>
    <col min="505" max="505" width="9.140625" customWidth="1"/>
    <col min="506" max="506" width="51.42578125" customWidth="1"/>
    <col min="507" max="507" width="11.140625" customWidth="1"/>
    <col min="508" max="508" width="12.5703125" customWidth="1"/>
    <col min="509" max="509" width="12.7109375" customWidth="1"/>
    <col min="510" max="510" width="13.140625" customWidth="1"/>
    <col min="511" max="511" width="11.85546875" customWidth="1"/>
    <col min="512" max="512" width="11.140625" customWidth="1"/>
    <col min="513" max="759" width="9.140625" customWidth="1"/>
    <col min="761" max="761" width="9.140625" customWidth="1"/>
    <col min="762" max="762" width="51.42578125" customWidth="1"/>
    <col min="763" max="763" width="11.140625" customWidth="1"/>
    <col min="764" max="764" width="12.5703125" customWidth="1"/>
    <col min="765" max="765" width="12.7109375" customWidth="1"/>
    <col min="766" max="766" width="13.140625" customWidth="1"/>
    <col min="767" max="767" width="11.85546875" customWidth="1"/>
    <col min="768" max="768" width="11.140625" customWidth="1"/>
    <col min="769" max="1015" width="9.140625" customWidth="1"/>
    <col min="1017" max="1017" width="9.140625" customWidth="1"/>
    <col min="1018" max="1018" width="51.42578125" customWidth="1"/>
    <col min="1019" max="1019" width="11.140625" customWidth="1"/>
    <col min="1020" max="1020" width="12.5703125" customWidth="1"/>
    <col min="1021" max="1021" width="12.7109375" customWidth="1"/>
    <col min="1022" max="1022" width="13.140625" customWidth="1"/>
    <col min="1023" max="1023" width="11.85546875" customWidth="1"/>
    <col min="1024" max="1024" width="11.140625" customWidth="1"/>
    <col min="1025" max="1271" width="9.140625" customWidth="1"/>
    <col min="1273" max="1273" width="9.140625" customWidth="1"/>
    <col min="1274" max="1274" width="51.42578125" customWidth="1"/>
    <col min="1275" max="1275" width="11.140625" customWidth="1"/>
    <col min="1276" max="1276" width="12.5703125" customWidth="1"/>
    <col min="1277" max="1277" width="12.7109375" customWidth="1"/>
    <col min="1278" max="1278" width="13.140625" customWidth="1"/>
    <col min="1279" max="1279" width="11.85546875" customWidth="1"/>
    <col min="1280" max="1280" width="11.140625" customWidth="1"/>
    <col min="1281" max="1527" width="9.140625" customWidth="1"/>
    <col min="1529" max="1529" width="9.140625" customWidth="1"/>
    <col min="1530" max="1530" width="51.42578125" customWidth="1"/>
    <col min="1531" max="1531" width="11.140625" customWidth="1"/>
    <col min="1532" max="1532" width="12.5703125" customWidth="1"/>
    <col min="1533" max="1533" width="12.7109375" customWidth="1"/>
    <col min="1534" max="1534" width="13.140625" customWidth="1"/>
    <col min="1535" max="1535" width="11.85546875" customWidth="1"/>
    <col min="1536" max="1536" width="11.140625" customWidth="1"/>
    <col min="1537" max="1783" width="9.140625" customWidth="1"/>
    <col min="1785" max="1785" width="9.140625" customWidth="1"/>
    <col min="1786" max="1786" width="51.42578125" customWidth="1"/>
    <col min="1787" max="1787" width="11.140625" customWidth="1"/>
    <col min="1788" max="1788" width="12.5703125" customWidth="1"/>
    <col min="1789" max="1789" width="12.7109375" customWidth="1"/>
    <col min="1790" max="1790" width="13.140625" customWidth="1"/>
    <col min="1791" max="1791" width="11.85546875" customWidth="1"/>
    <col min="1792" max="1792" width="11.140625" customWidth="1"/>
    <col min="1793" max="2039" width="9.140625" customWidth="1"/>
    <col min="2041" max="2041" width="9.140625" customWidth="1"/>
    <col min="2042" max="2042" width="51.42578125" customWidth="1"/>
    <col min="2043" max="2043" width="11.140625" customWidth="1"/>
    <col min="2044" max="2044" width="12.5703125" customWidth="1"/>
    <col min="2045" max="2045" width="12.7109375" customWidth="1"/>
    <col min="2046" max="2046" width="13.140625" customWidth="1"/>
    <col min="2047" max="2047" width="11.85546875" customWidth="1"/>
    <col min="2048" max="2048" width="11.140625" customWidth="1"/>
    <col min="2049" max="2295" width="9.140625" customWidth="1"/>
    <col min="2297" max="2297" width="9.140625" customWidth="1"/>
    <col min="2298" max="2298" width="51.42578125" customWidth="1"/>
    <col min="2299" max="2299" width="11.140625" customWidth="1"/>
    <col min="2300" max="2300" width="12.5703125" customWidth="1"/>
    <col min="2301" max="2301" width="12.7109375" customWidth="1"/>
    <col min="2302" max="2302" width="13.140625" customWidth="1"/>
    <col min="2303" max="2303" width="11.85546875" customWidth="1"/>
    <col min="2304" max="2304" width="11.140625" customWidth="1"/>
    <col min="2305" max="2551" width="9.140625" customWidth="1"/>
    <col min="2553" max="2553" width="9.140625" customWidth="1"/>
    <col min="2554" max="2554" width="51.42578125" customWidth="1"/>
    <col min="2555" max="2555" width="11.140625" customWidth="1"/>
    <col min="2556" max="2556" width="12.5703125" customWidth="1"/>
    <col min="2557" max="2557" width="12.7109375" customWidth="1"/>
    <col min="2558" max="2558" width="13.140625" customWidth="1"/>
    <col min="2559" max="2559" width="11.85546875" customWidth="1"/>
    <col min="2560" max="2560" width="11.140625" customWidth="1"/>
    <col min="2561" max="2807" width="9.140625" customWidth="1"/>
    <col min="2809" max="2809" width="9.140625" customWidth="1"/>
    <col min="2810" max="2810" width="51.42578125" customWidth="1"/>
    <col min="2811" max="2811" width="11.140625" customWidth="1"/>
    <col min="2812" max="2812" width="12.5703125" customWidth="1"/>
    <col min="2813" max="2813" width="12.7109375" customWidth="1"/>
    <col min="2814" max="2814" width="13.140625" customWidth="1"/>
    <col min="2815" max="2815" width="11.85546875" customWidth="1"/>
    <col min="2816" max="2816" width="11.140625" customWidth="1"/>
    <col min="2817" max="3063" width="9.140625" customWidth="1"/>
    <col min="3065" max="3065" width="9.140625" customWidth="1"/>
    <col min="3066" max="3066" width="51.42578125" customWidth="1"/>
    <col min="3067" max="3067" width="11.140625" customWidth="1"/>
    <col min="3068" max="3068" width="12.5703125" customWidth="1"/>
    <col min="3069" max="3069" width="12.7109375" customWidth="1"/>
    <col min="3070" max="3070" width="13.140625" customWidth="1"/>
    <col min="3071" max="3071" width="11.85546875" customWidth="1"/>
    <col min="3072" max="3072" width="11.140625" customWidth="1"/>
    <col min="3073" max="3319" width="9.140625" customWidth="1"/>
    <col min="3321" max="3321" width="9.140625" customWidth="1"/>
    <col min="3322" max="3322" width="51.42578125" customWidth="1"/>
    <col min="3323" max="3323" width="11.140625" customWidth="1"/>
    <col min="3324" max="3324" width="12.5703125" customWidth="1"/>
    <col min="3325" max="3325" width="12.7109375" customWidth="1"/>
    <col min="3326" max="3326" width="13.140625" customWidth="1"/>
    <col min="3327" max="3327" width="11.85546875" customWidth="1"/>
    <col min="3328" max="3328" width="11.140625" customWidth="1"/>
    <col min="3329" max="3575" width="9.140625" customWidth="1"/>
    <col min="3577" max="3577" width="9.140625" customWidth="1"/>
    <col min="3578" max="3578" width="51.42578125" customWidth="1"/>
    <col min="3579" max="3579" width="11.140625" customWidth="1"/>
    <col min="3580" max="3580" width="12.5703125" customWidth="1"/>
    <col min="3581" max="3581" width="12.7109375" customWidth="1"/>
    <col min="3582" max="3582" width="13.140625" customWidth="1"/>
    <col min="3583" max="3583" width="11.85546875" customWidth="1"/>
    <col min="3584" max="3584" width="11.140625" customWidth="1"/>
    <col min="3585" max="3831" width="9.140625" customWidth="1"/>
    <col min="3833" max="3833" width="9.140625" customWidth="1"/>
    <col min="3834" max="3834" width="51.42578125" customWidth="1"/>
    <col min="3835" max="3835" width="11.140625" customWidth="1"/>
    <col min="3836" max="3836" width="12.5703125" customWidth="1"/>
    <col min="3837" max="3837" width="12.7109375" customWidth="1"/>
    <col min="3838" max="3838" width="13.140625" customWidth="1"/>
    <col min="3839" max="3839" width="11.85546875" customWidth="1"/>
    <col min="3840" max="3840" width="11.140625" customWidth="1"/>
    <col min="3841" max="4087" width="9.140625" customWidth="1"/>
    <col min="4089" max="4089" width="9.140625" customWidth="1"/>
    <col min="4090" max="4090" width="51.42578125" customWidth="1"/>
    <col min="4091" max="4091" width="11.140625" customWidth="1"/>
    <col min="4092" max="4092" width="12.5703125" customWidth="1"/>
    <col min="4093" max="4093" width="12.7109375" customWidth="1"/>
    <col min="4094" max="4094" width="13.140625" customWidth="1"/>
    <col min="4095" max="4095" width="11.85546875" customWidth="1"/>
    <col min="4096" max="4096" width="11.140625" customWidth="1"/>
    <col min="4097" max="4343" width="9.140625" customWidth="1"/>
    <col min="4345" max="4345" width="9.140625" customWidth="1"/>
    <col min="4346" max="4346" width="51.42578125" customWidth="1"/>
    <col min="4347" max="4347" width="11.140625" customWidth="1"/>
    <col min="4348" max="4348" width="12.5703125" customWidth="1"/>
    <col min="4349" max="4349" width="12.7109375" customWidth="1"/>
    <col min="4350" max="4350" width="13.140625" customWidth="1"/>
    <col min="4351" max="4351" width="11.85546875" customWidth="1"/>
    <col min="4352" max="4352" width="11.140625" customWidth="1"/>
    <col min="4353" max="4599" width="9.140625" customWidth="1"/>
    <col min="4601" max="4601" width="9.140625" customWidth="1"/>
    <col min="4602" max="4602" width="51.42578125" customWidth="1"/>
    <col min="4603" max="4603" width="11.140625" customWidth="1"/>
    <col min="4604" max="4604" width="12.5703125" customWidth="1"/>
    <col min="4605" max="4605" width="12.7109375" customWidth="1"/>
    <col min="4606" max="4606" width="13.140625" customWidth="1"/>
    <col min="4607" max="4607" width="11.85546875" customWidth="1"/>
    <col min="4608" max="4608" width="11.140625" customWidth="1"/>
    <col min="4609" max="4855" width="9.140625" customWidth="1"/>
    <col min="4857" max="4857" width="9.140625" customWidth="1"/>
    <col min="4858" max="4858" width="51.42578125" customWidth="1"/>
    <col min="4859" max="4859" width="11.140625" customWidth="1"/>
    <col min="4860" max="4860" width="12.5703125" customWidth="1"/>
    <col min="4861" max="4861" width="12.7109375" customWidth="1"/>
    <col min="4862" max="4862" width="13.140625" customWidth="1"/>
    <col min="4863" max="4863" width="11.85546875" customWidth="1"/>
    <col min="4864" max="4864" width="11.140625" customWidth="1"/>
    <col min="4865" max="5111" width="9.140625" customWidth="1"/>
    <col min="5113" max="5113" width="9.140625" customWidth="1"/>
    <col min="5114" max="5114" width="51.42578125" customWidth="1"/>
    <col min="5115" max="5115" width="11.140625" customWidth="1"/>
    <col min="5116" max="5116" width="12.5703125" customWidth="1"/>
    <col min="5117" max="5117" width="12.7109375" customWidth="1"/>
    <col min="5118" max="5118" width="13.140625" customWidth="1"/>
    <col min="5119" max="5119" width="11.85546875" customWidth="1"/>
    <col min="5120" max="5120" width="11.140625" customWidth="1"/>
    <col min="5121" max="5367" width="9.140625" customWidth="1"/>
    <col min="5369" max="5369" width="9.140625" customWidth="1"/>
    <col min="5370" max="5370" width="51.42578125" customWidth="1"/>
    <col min="5371" max="5371" width="11.140625" customWidth="1"/>
    <col min="5372" max="5372" width="12.5703125" customWidth="1"/>
    <col min="5373" max="5373" width="12.7109375" customWidth="1"/>
    <col min="5374" max="5374" width="13.140625" customWidth="1"/>
    <col min="5375" max="5375" width="11.85546875" customWidth="1"/>
    <col min="5376" max="5376" width="11.140625" customWidth="1"/>
    <col min="5377" max="5623" width="9.140625" customWidth="1"/>
    <col min="5625" max="5625" width="9.140625" customWidth="1"/>
    <col min="5626" max="5626" width="51.42578125" customWidth="1"/>
    <col min="5627" max="5627" width="11.140625" customWidth="1"/>
    <col min="5628" max="5628" width="12.5703125" customWidth="1"/>
    <col min="5629" max="5629" width="12.7109375" customWidth="1"/>
    <col min="5630" max="5630" width="13.140625" customWidth="1"/>
    <col min="5631" max="5631" width="11.85546875" customWidth="1"/>
    <col min="5632" max="5632" width="11.140625" customWidth="1"/>
    <col min="5633" max="5879" width="9.140625" customWidth="1"/>
    <col min="5881" max="5881" width="9.140625" customWidth="1"/>
    <col min="5882" max="5882" width="51.42578125" customWidth="1"/>
    <col min="5883" max="5883" width="11.140625" customWidth="1"/>
    <col min="5884" max="5884" width="12.5703125" customWidth="1"/>
    <col min="5885" max="5885" width="12.7109375" customWidth="1"/>
    <col min="5886" max="5886" width="13.140625" customWidth="1"/>
    <col min="5887" max="5887" width="11.85546875" customWidth="1"/>
    <col min="5888" max="5888" width="11.140625" customWidth="1"/>
    <col min="5889" max="6135" width="9.140625" customWidth="1"/>
    <col min="6137" max="6137" width="9.140625" customWidth="1"/>
    <col min="6138" max="6138" width="51.42578125" customWidth="1"/>
    <col min="6139" max="6139" width="11.140625" customWidth="1"/>
    <col min="6140" max="6140" width="12.5703125" customWidth="1"/>
    <col min="6141" max="6141" width="12.7109375" customWidth="1"/>
    <col min="6142" max="6142" width="13.140625" customWidth="1"/>
    <col min="6143" max="6143" width="11.85546875" customWidth="1"/>
    <col min="6144" max="6144" width="11.140625" customWidth="1"/>
    <col min="6145" max="6391" width="9.140625" customWidth="1"/>
    <col min="6393" max="6393" width="9.140625" customWidth="1"/>
    <col min="6394" max="6394" width="51.42578125" customWidth="1"/>
    <col min="6395" max="6395" width="11.140625" customWidth="1"/>
    <col min="6396" max="6396" width="12.5703125" customWidth="1"/>
    <col min="6397" max="6397" width="12.7109375" customWidth="1"/>
    <col min="6398" max="6398" width="13.140625" customWidth="1"/>
    <col min="6399" max="6399" width="11.85546875" customWidth="1"/>
    <col min="6400" max="6400" width="11.140625" customWidth="1"/>
    <col min="6401" max="6647" width="9.140625" customWidth="1"/>
    <col min="6649" max="6649" width="9.140625" customWidth="1"/>
    <col min="6650" max="6650" width="51.42578125" customWidth="1"/>
    <col min="6651" max="6651" width="11.140625" customWidth="1"/>
    <col min="6652" max="6652" width="12.5703125" customWidth="1"/>
    <col min="6653" max="6653" width="12.7109375" customWidth="1"/>
    <col min="6654" max="6654" width="13.140625" customWidth="1"/>
    <col min="6655" max="6655" width="11.85546875" customWidth="1"/>
    <col min="6656" max="6656" width="11.140625" customWidth="1"/>
    <col min="6657" max="6903" width="9.140625" customWidth="1"/>
    <col min="6905" max="6905" width="9.140625" customWidth="1"/>
    <col min="6906" max="6906" width="51.42578125" customWidth="1"/>
    <col min="6907" max="6907" width="11.140625" customWidth="1"/>
    <col min="6908" max="6908" width="12.5703125" customWidth="1"/>
    <col min="6909" max="6909" width="12.7109375" customWidth="1"/>
    <col min="6910" max="6910" width="13.140625" customWidth="1"/>
    <col min="6911" max="6911" width="11.85546875" customWidth="1"/>
    <col min="6912" max="6912" width="11.140625" customWidth="1"/>
    <col min="6913" max="7159" width="9.140625" customWidth="1"/>
    <col min="7161" max="7161" width="9.140625" customWidth="1"/>
    <col min="7162" max="7162" width="51.42578125" customWidth="1"/>
    <col min="7163" max="7163" width="11.140625" customWidth="1"/>
    <col min="7164" max="7164" width="12.5703125" customWidth="1"/>
    <col min="7165" max="7165" width="12.7109375" customWidth="1"/>
    <col min="7166" max="7166" width="13.140625" customWidth="1"/>
    <col min="7167" max="7167" width="11.85546875" customWidth="1"/>
    <col min="7168" max="7168" width="11.140625" customWidth="1"/>
    <col min="7169" max="7415" width="9.140625" customWidth="1"/>
    <col min="7417" max="7417" width="9.140625" customWidth="1"/>
    <col min="7418" max="7418" width="51.42578125" customWidth="1"/>
    <col min="7419" max="7419" width="11.140625" customWidth="1"/>
    <col min="7420" max="7420" width="12.5703125" customWidth="1"/>
    <col min="7421" max="7421" width="12.7109375" customWidth="1"/>
    <col min="7422" max="7422" width="13.140625" customWidth="1"/>
    <col min="7423" max="7423" width="11.85546875" customWidth="1"/>
    <col min="7424" max="7424" width="11.140625" customWidth="1"/>
    <col min="7425" max="7671" width="9.140625" customWidth="1"/>
    <col min="7673" max="7673" width="9.140625" customWidth="1"/>
    <col min="7674" max="7674" width="51.42578125" customWidth="1"/>
    <col min="7675" max="7675" width="11.140625" customWidth="1"/>
    <col min="7676" max="7676" width="12.5703125" customWidth="1"/>
    <col min="7677" max="7677" width="12.7109375" customWidth="1"/>
    <col min="7678" max="7678" width="13.140625" customWidth="1"/>
    <col min="7679" max="7679" width="11.85546875" customWidth="1"/>
    <col min="7680" max="7680" width="11.140625" customWidth="1"/>
    <col min="7681" max="7927" width="9.140625" customWidth="1"/>
    <col min="7929" max="7929" width="9.140625" customWidth="1"/>
    <col min="7930" max="7930" width="51.42578125" customWidth="1"/>
    <col min="7931" max="7931" width="11.140625" customWidth="1"/>
    <col min="7932" max="7932" width="12.5703125" customWidth="1"/>
    <col min="7933" max="7933" width="12.7109375" customWidth="1"/>
    <col min="7934" max="7934" width="13.140625" customWidth="1"/>
    <col min="7935" max="7935" width="11.85546875" customWidth="1"/>
    <col min="7936" max="7936" width="11.140625" customWidth="1"/>
    <col min="7937" max="8183" width="9.140625" customWidth="1"/>
    <col min="8185" max="8185" width="9.140625" customWidth="1"/>
    <col min="8186" max="8186" width="51.42578125" customWidth="1"/>
    <col min="8187" max="8187" width="11.140625" customWidth="1"/>
    <col min="8188" max="8188" width="12.5703125" customWidth="1"/>
    <col min="8189" max="8189" width="12.7109375" customWidth="1"/>
    <col min="8190" max="8190" width="13.140625" customWidth="1"/>
    <col min="8191" max="8191" width="11.85546875" customWidth="1"/>
    <col min="8192" max="8192" width="11.140625" customWidth="1"/>
    <col min="8193" max="8439" width="9.140625" customWidth="1"/>
    <col min="8441" max="8441" width="9.140625" customWidth="1"/>
    <col min="8442" max="8442" width="51.42578125" customWidth="1"/>
    <col min="8443" max="8443" width="11.140625" customWidth="1"/>
    <col min="8444" max="8444" width="12.5703125" customWidth="1"/>
    <col min="8445" max="8445" width="12.7109375" customWidth="1"/>
    <col min="8446" max="8446" width="13.140625" customWidth="1"/>
    <col min="8447" max="8447" width="11.85546875" customWidth="1"/>
    <col min="8448" max="8448" width="11.140625" customWidth="1"/>
    <col min="8449" max="8695" width="9.140625" customWidth="1"/>
    <col min="8697" max="8697" width="9.140625" customWidth="1"/>
    <col min="8698" max="8698" width="51.42578125" customWidth="1"/>
    <col min="8699" max="8699" width="11.140625" customWidth="1"/>
    <col min="8700" max="8700" width="12.5703125" customWidth="1"/>
    <col min="8701" max="8701" width="12.7109375" customWidth="1"/>
    <col min="8702" max="8702" width="13.140625" customWidth="1"/>
    <col min="8703" max="8703" width="11.85546875" customWidth="1"/>
    <col min="8704" max="8704" width="11.140625" customWidth="1"/>
    <col min="8705" max="8951" width="9.140625" customWidth="1"/>
    <col min="8953" max="8953" width="9.140625" customWidth="1"/>
    <col min="8954" max="8954" width="51.42578125" customWidth="1"/>
    <col min="8955" max="8955" width="11.140625" customWidth="1"/>
    <col min="8956" max="8956" width="12.5703125" customWidth="1"/>
    <col min="8957" max="8957" width="12.7109375" customWidth="1"/>
    <col min="8958" max="8958" width="13.140625" customWidth="1"/>
    <col min="8959" max="8959" width="11.85546875" customWidth="1"/>
    <col min="8960" max="8960" width="11.140625" customWidth="1"/>
    <col min="8961" max="9207" width="9.140625" customWidth="1"/>
    <col min="9209" max="9209" width="9.140625" customWidth="1"/>
    <col min="9210" max="9210" width="51.42578125" customWidth="1"/>
    <col min="9211" max="9211" width="11.140625" customWidth="1"/>
    <col min="9212" max="9212" width="12.5703125" customWidth="1"/>
    <col min="9213" max="9213" width="12.7109375" customWidth="1"/>
    <col min="9214" max="9214" width="13.140625" customWidth="1"/>
    <col min="9215" max="9215" width="11.85546875" customWidth="1"/>
    <col min="9216" max="9216" width="11.140625" customWidth="1"/>
    <col min="9217" max="9463" width="9.140625" customWidth="1"/>
    <col min="9465" max="9465" width="9.140625" customWidth="1"/>
    <col min="9466" max="9466" width="51.42578125" customWidth="1"/>
    <col min="9467" max="9467" width="11.140625" customWidth="1"/>
    <col min="9468" max="9468" width="12.5703125" customWidth="1"/>
    <col min="9469" max="9469" width="12.7109375" customWidth="1"/>
    <col min="9470" max="9470" width="13.140625" customWidth="1"/>
    <col min="9471" max="9471" width="11.85546875" customWidth="1"/>
    <col min="9472" max="9472" width="11.140625" customWidth="1"/>
    <col min="9473" max="9719" width="9.140625" customWidth="1"/>
    <col min="9721" max="9721" width="9.140625" customWidth="1"/>
    <col min="9722" max="9722" width="51.42578125" customWidth="1"/>
    <col min="9723" max="9723" width="11.140625" customWidth="1"/>
    <col min="9724" max="9724" width="12.5703125" customWidth="1"/>
    <col min="9725" max="9725" width="12.7109375" customWidth="1"/>
    <col min="9726" max="9726" width="13.140625" customWidth="1"/>
    <col min="9727" max="9727" width="11.85546875" customWidth="1"/>
    <col min="9728" max="9728" width="11.140625" customWidth="1"/>
    <col min="9729" max="9975" width="9.140625" customWidth="1"/>
    <col min="9977" max="9977" width="9.140625" customWidth="1"/>
    <col min="9978" max="9978" width="51.42578125" customWidth="1"/>
    <col min="9979" max="9979" width="11.140625" customWidth="1"/>
    <col min="9980" max="9980" width="12.5703125" customWidth="1"/>
    <col min="9981" max="9981" width="12.7109375" customWidth="1"/>
    <col min="9982" max="9982" width="13.140625" customWidth="1"/>
    <col min="9983" max="9983" width="11.85546875" customWidth="1"/>
    <col min="9984" max="9984" width="11.140625" customWidth="1"/>
    <col min="9985" max="10231" width="9.140625" customWidth="1"/>
    <col min="10233" max="10233" width="9.140625" customWidth="1"/>
    <col min="10234" max="10234" width="51.42578125" customWidth="1"/>
    <col min="10235" max="10235" width="11.140625" customWidth="1"/>
    <col min="10236" max="10236" width="12.5703125" customWidth="1"/>
    <col min="10237" max="10237" width="12.7109375" customWidth="1"/>
    <col min="10238" max="10238" width="13.140625" customWidth="1"/>
    <col min="10239" max="10239" width="11.85546875" customWidth="1"/>
    <col min="10240" max="10240" width="11.140625" customWidth="1"/>
    <col min="10241" max="10487" width="9.140625" customWidth="1"/>
    <col min="10489" max="10489" width="9.140625" customWidth="1"/>
    <col min="10490" max="10490" width="51.42578125" customWidth="1"/>
    <col min="10491" max="10491" width="11.140625" customWidth="1"/>
    <col min="10492" max="10492" width="12.5703125" customWidth="1"/>
    <col min="10493" max="10493" width="12.7109375" customWidth="1"/>
    <col min="10494" max="10494" width="13.140625" customWidth="1"/>
    <col min="10495" max="10495" width="11.85546875" customWidth="1"/>
    <col min="10496" max="10496" width="11.140625" customWidth="1"/>
    <col min="10497" max="10743" width="9.140625" customWidth="1"/>
    <col min="10745" max="10745" width="9.140625" customWidth="1"/>
    <col min="10746" max="10746" width="51.42578125" customWidth="1"/>
    <col min="10747" max="10747" width="11.140625" customWidth="1"/>
    <col min="10748" max="10748" width="12.5703125" customWidth="1"/>
    <col min="10749" max="10749" width="12.7109375" customWidth="1"/>
    <col min="10750" max="10750" width="13.140625" customWidth="1"/>
    <col min="10751" max="10751" width="11.85546875" customWidth="1"/>
    <col min="10752" max="10752" width="11.140625" customWidth="1"/>
    <col min="10753" max="10999" width="9.140625" customWidth="1"/>
    <col min="11001" max="11001" width="9.140625" customWidth="1"/>
    <col min="11002" max="11002" width="51.42578125" customWidth="1"/>
    <col min="11003" max="11003" width="11.140625" customWidth="1"/>
    <col min="11004" max="11004" width="12.5703125" customWidth="1"/>
    <col min="11005" max="11005" width="12.7109375" customWidth="1"/>
    <col min="11006" max="11006" width="13.140625" customWidth="1"/>
    <col min="11007" max="11007" width="11.85546875" customWidth="1"/>
    <col min="11008" max="11008" width="11.140625" customWidth="1"/>
    <col min="11009" max="11255" width="9.140625" customWidth="1"/>
    <col min="11257" max="11257" width="9.140625" customWidth="1"/>
    <col min="11258" max="11258" width="51.42578125" customWidth="1"/>
    <col min="11259" max="11259" width="11.140625" customWidth="1"/>
    <col min="11260" max="11260" width="12.5703125" customWidth="1"/>
    <col min="11261" max="11261" width="12.7109375" customWidth="1"/>
    <col min="11262" max="11262" width="13.140625" customWidth="1"/>
    <col min="11263" max="11263" width="11.85546875" customWidth="1"/>
    <col min="11264" max="11264" width="11.140625" customWidth="1"/>
    <col min="11265" max="11511" width="9.140625" customWidth="1"/>
    <col min="11513" max="11513" width="9.140625" customWidth="1"/>
    <col min="11514" max="11514" width="51.42578125" customWidth="1"/>
    <col min="11515" max="11515" width="11.140625" customWidth="1"/>
    <col min="11516" max="11516" width="12.5703125" customWidth="1"/>
    <col min="11517" max="11517" width="12.7109375" customWidth="1"/>
    <col min="11518" max="11518" width="13.140625" customWidth="1"/>
    <col min="11519" max="11519" width="11.85546875" customWidth="1"/>
    <col min="11520" max="11520" width="11.140625" customWidth="1"/>
    <col min="11521" max="11767" width="9.140625" customWidth="1"/>
    <col min="11769" max="11769" width="9.140625" customWidth="1"/>
    <col min="11770" max="11770" width="51.42578125" customWidth="1"/>
    <col min="11771" max="11771" width="11.140625" customWidth="1"/>
    <col min="11772" max="11772" width="12.5703125" customWidth="1"/>
    <col min="11773" max="11773" width="12.7109375" customWidth="1"/>
    <col min="11774" max="11774" width="13.140625" customWidth="1"/>
    <col min="11775" max="11775" width="11.85546875" customWidth="1"/>
    <col min="11776" max="11776" width="11.140625" customWidth="1"/>
    <col min="11777" max="12023" width="9.140625" customWidth="1"/>
    <col min="12025" max="12025" width="9.140625" customWidth="1"/>
    <col min="12026" max="12026" width="51.42578125" customWidth="1"/>
    <col min="12027" max="12027" width="11.140625" customWidth="1"/>
    <col min="12028" max="12028" width="12.5703125" customWidth="1"/>
    <col min="12029" max="12029" width="12.7109375" customWidth="1"/>
    <col min="12030" max="12030" width="13.140625" customWidth="1"/>
    <col min="12031" max="12031" width="11.85546875" customWidth="1"/>
    <col min="12032" max="12032" width="11.140625" customWidth="1"/>
    <col min="12033" max="12279" width="9.140625" customWidth="1"/>
    <col min="12281" max="12281" width="9.140625" customWidth="1"/>
    <col min="12282" max="12282" width="51.42578125" customWidth="1"/>
    <col min="12283" max="12283" width="11.140625" customWidth="1"/>
    <col min="12284" max="12284" width="12.5703125" customWidth="1"/>
    <col min="12285" max="12285" width="12.7109375" customWidth="1"/>
    <col min="12286" max="12286" width="13.140625" customWidth="1"/>
    <col min="12287" max="12287" width="11.85546875" customWidth="1"/>
    <col min="12288" max="12288" width="11.140625" customWidth="1"/>
    <col min="12289" max="12535" width="9.140625" customWidth="1"/>
    <col min="12537" max="12537" width="9.140625" customWidth="1"/>
    <col min="12538" max="12538" width="51.42578125" customWidth="1"/>
    <col min="12539" max="12539" width="11.140625" customWidth="1"/>
    <col min="12540" max="12540" width="12.5703125" customWidth="1"/>
    <col min="12541" max="12541" width="12.7109375" customWidth="1"/>
    <col min="12542" max="12542" width="13.140625" customWidth="1"/>
    <col min="12543" max="12543" width="11.85546875" customWidth="1"/>
    <col min="12544" max="12544" width="11.140625" customWidth="1"/>
    <col min="12545" max="12791" width="9.140625" customWidth="1"/>
    <col min="12793" max="12793" width="9.140625" customWidth="1"/>
    <col min="12794" max="12794" width="51.42578125" customWidth="1"/>
    <col min="12795" max="12795" width="11.140625" customWidth="1"/>
    <col min="12796" max="12796" width="12.5703125" customWidth="1"/>
    <col min="12797" max="12797" width="12.7109375" customWidth="1"/>
    <col min="12798" max="12798" width="13.140625" customWidth="1"/>
    <col min="12799" max="12799" width="11.85546875" customWidth="1"/>
    <col min="12800" max="12800" width="11.140625" customWidth="1"/>
    <col min="12801" max="13047" width="9.140625" customWidth="1"/>
    <col min="13049" max="13049" width="9.140625" customWidth="1"/>
    <col min="13050" max="13050" width="51.42578125" customWidth="1"/>
    <col min="13051" max="13051" width="11.140625" customWidth="1"/>
    <col min="13052" max="13052" width="12.5703125" customWidth="1"/>
    <col min="13053" max="13053" width="12.7109375" customWidth="1"/>
    <col min="13054" max="13054" width="13.140625" customWidth="1"/>
    <col min="13055" max="13055" width="11.85546875" customWidth="1"/>
    <col min="13056" max="13056" width="11.140625" customWidth="1"/>
    <col min="13057" max="13303" width="9.140625" customWidth="1"/>
    <col min="13305" max="13305" width="9.140625" customWidth="1"/>
    <col min="13306" max="13306" width="51.42578125" customWidth="1"/>
    <col min="13307" max="13307" width="11.140625" customWidth="1"/>
    <col min="13308" max="13308" width="12.5703125" customWidth="1"/>
    <col min="13309" max="13309" width="12.7109375" customWidth="1"/>
    <col min="13310" max="13310" width="13.140625" customWidth="1"/>
    <col min="13311" max="13311" width="11.85546875" customWidth="1"/>
    <col min="13312" max="13312" width="11.140625" customWidth="1"/>
    <col min="13313" max="13559" width="9.140625" customWidth="1"/>
    <col min="13561" max="13561" width="9.140625" customWidth="1"/>
    <col min="13562" max="13562" width="51.42578125" customWidth="1"/>
    <col min="13563" max="13563" width="11.140625" customWidth="1"/>
    <col min="13564" max="13564" width="12.5703125" customWidth="1"/>
    <col min="13565" max="13565" width="12.7109375" customWidth="1"/>
    <col min="13566" max="13566" width="13.140625" customWidth="1"/>
    <col min="13567" max="13567" width="11.85546875" customWidth="1"/>
    <col min="13568" max="13568" width="11.140625" customWidth="1"/>
    <col min="13569" max="13815" width="9.140625" customWidth="1"/>
    <col min="13817" max="13817" width="9.140625" customWidth="1"/>
    <col min="13818" max="13818" width="51.42578125" customWidth="1"/>
    <col min="13819" max="13819" width="11.140625" customWidth="1"/>
    <col min="13820" max="13820" width="12.5703125" customWidth="1"/>
    <col min="13821" max="13821" width="12.7109375" customWidth="1"/>
    <col min="13822" max="13822" width="13.140625" customWidth="1"/>
    <col min="13823" max="13823" width="11.85546875" customWidth="1"/>
    <col min="13824" max="13824" width="11.140625" customWidth="1"/>
    <col min="13825" max="14071" width="9.140625" customWidth="1"/>
    <col min="14073" max="14073" width="9.140625" customWidth="1"/>
    <col min="14074" max="14074" width="51.42578125" customWidth="1"/>
    <col min="14075" max="14075" width="11.140625" customWidth="1"/>
    <col min="14076" max="14076" width="12.5703125" customWidth="1"/>
    <col min="14077" max="14077" width="12.7109375" customWidth="1"/>
    <col min="14078" max="14078" width="13.140625" customWidth="1"/>
    <col min="14079" max="14079" width="11.85546875" customWidth="1"/>
    <col min="14080" max="14080" width="11.140625" customWidth="1"/>
    <col min="14081" max="14327" width="9.140625" customWidth="1"/>
    <col min="14329" max="14329" width="9.140625" customWidth="1"/>
    <col min="14330" max="14330" width="51.42578125" customWidth="1"/>
    <col min="14331" max="14331" width="11.140625" customWidth="1"/>
    <col min="14332" max="14332" width="12.5703125" customWidth="1"/>
    <col min="14333" max="14333" width="12.7109375" customWidth="1"/>
    <col min="14334" max="14334" width="13.140625" customWidth="1"/>
    <col min="14335" max="14335" width="11.85546875" customWidth="1"/>
    <col min="14336" max="14336" width="11.140625" customWidth="1"/>
    <col min="14337" max="14583" width="9.140625" customWidth="1"/>
    <col min="14585" max="14585" width="9.140625" customWidth="1"/>
    <col min="14586" max="14586" width="51.42578125" customWidth="1"/>
    <col min="14587" max="14587" width="11.140625" customWidth="1"/>
    <col min="14588" max="14588" width="12.5703125" customWidth="1"/>
    <col min="14589" max="14589" width="12.7109375" customWidth="1"/>
    <col min="14590" max="14590" width="13.140625" customWidth="1"/>
    <col min="14591" max="14591" width="11.85546875" customWidth="1"/>
    <col min="14592" max="14592" width="11.140625" customWidth="1"/>
    <col min="14593" max="14839" width="9.140625" customWidth="1"/>
    <col min="14841" max="14841" width="9.140625" customWidth="1"/>
    <col min="14842" max="14842" width="51.42578125" customWidth="1"/>
    <col min="14843" max="14843" width="11.140625" customWidth="1"/>
    <col min="14844" max="14844" width="12.5703125" customWidth="1"/>
    <col min="14845" max="14845" width="12.7109375" customWidth="1"/>
    <col min="14846" max="14846" width="13.140625" customWidth="1"/>
    <col min="14847" max="14847" width="11.85546875" customWidth="1"/>
    <col min="14848" max="14848" width="11.140625" customWidth="1"/>
    <col min="14849" max="15095" width="9.140625" customWidth="1"/>
    <col min="15097" max="15097" width="9.140625" customWidth="1"/>
    <col min="15098" max="15098" width="51.42578125" customWidth="1"/>
    <col min="15099" max="15099" width="11.140625" customWidth="1"/>
    <col min="15100" max="15100" width="12.5703125" customWidth="1"/>
    <col min="15101" max="15101" width="12.7109375" customWidth="1"/>
    <col min="15102" max="15102" width="13.140625" customWidth="1"/>
    <col min="15103" max="15103" width="11.85546875" customWidth="1"/>
    <col min="15104" max="15104" width="11.140625" customWidth="1"/>
    <col min="15105" max="15351" width="9.140625" customWidth="1"/>
    <col min="15353" max="15353" width="9.140625" customWidth="1"/>
    <col min="15354" max="15354" width="51.42578125" customWidth="1"/>
    <col min="15355" max="15355" width="11.140625" customWidth="1"/>
    <col min="15356" max="15356" width="12.5703125" customWidth="1"/>
    <col min="15357" max="15357" width="12.7109375" customWidth="1"/>
    <col min="15358" max="15358" width="13.140625" customWidth="1"/>
    <col min="15359" max="15359" width="11.85546875" customWidth="1"/>
    <col min="15360" max="15360" width="11.140625" customWidth="1"/>
    <col min="15361" max="15607" width="9.140625" customWidth="1"/>
    <col min="15609" max="15609" width="9.140625" customWidth="1"/>
    <col min="15610" max="15610" width="51.42578125" customWidth="1"/>
    <col min="15611" max="15611" width="11.140625" customWidth="1"/>
    <col min="15612" max="15612" width="12.5703125" customWidth="1"/>
    <col min="15613" max="15613" width="12.7109375" customWidth="1"/>
    <col min="15614" max="15614" width="13.140625" customWidth="1"/>
    <col min="15615" max="15615" width="11.85546875" customWidth="1"/>
    <col min="15616" max="15616" width="11.140625" customWidth="1"/>
    <col min="15617" max="15863" width="9.140625" customWidth="1"/>
    <col min="15865" max="15865" width="9.140625" customWidth="1"/>
    <col min="15866" max="15866" width="51.42578125" customWidth="1"/>
    <col min="15867" max="15867" width="11.140625" customWidth="1"/>
    <col min="15868" max="15868" width="12.5703125" customWidth="1"/>
    <col min="15869" max="15869" width="12.7109375" customWidth="1"/>
    <col min="15870" max="15870" width="13.140625" customWidth="1"/>
    <col min="15871" max="15871" width="11.85546875" customWidth="1"/>
    <col min="15872" max="15872" width="11.140625" customWidth="1"/>
    <col min="15873" max="16119" width="9.140625" customWidth="1"/>
    <col min="16121" max="16121" width="9.140625" customWidth="1"/>
    <col min="16122" max="16122" width="51.42578125" customWidth="1"/>
    <col min="16123" max="16123" width="11.140625" customWidth="1"/>
    <col min="16124" max="16124" width="12.5703125" customWidth="1"/>
    <col min="16125" max="16125" width="12.7109375" customWidth="1"/>
    <col min="16126" max="16126" width="13.140625" customWidth="1"/>
    <col min="16127" max="16127" width="11.85546875" customWidth="1"/>
    <col min="16128" max="16128" width="11.140625" customWidth="1"/>
    <col min="16129" max="16375" width="9.140625" customWidth="1"/>
  </cols>
  <sheetData>
    <row r="1" spans="1:5" ht="18" customHeight="1" x14ac:dyDescent="0.25">
      <c r="A1" s="5"/>
      <c r="B1" s="174"/>
      <c r="C1" s="219" t="s">
        <v>136</v>
      </c>
      <c r="D1" s="219"/>
      <c r="E1" s="219"/>
    </row>
    <row r="2" spans="1:5" ht="15.75" customHeight="1" x14ac:dyDescent="0.25">
      <c r="A2" s="5"/>
      <c r="B2" s="173"/>
      <c r="C2" s="219" t="s">
        <v>141</v>
      </c>
      <c r="D2" s="219"/>
      <c r="E2" s="219"/>
    </row>
    <row r="3" spans="1:5" ht="15" customHeight="1" x14ac:dyDescent="0.25">
      <c r="A3" s="5"/>
      <c r="B3" s="174"/>
      <c r="C3" s="219" t="s">
        <v>156</v>
      </c>
      <c r="D3" s="219"/>
      <c r="E3" s="219"/>
    </row>
    <row r="4" spans="1:5" x14ac:dyDescent="0.25">
      <c r="A4" s="5"/>
      <c r="B4" s="6"/>
      <c r="C4" s="220" t="s">
        <v>142</v>
      </c>
      <c r="D4" s="220"/>
      <c r="E4" s="220"/>
    </row>
    <row r="5" spans="1:5" x14ac:dyDescent="0.25">
      <c r="A5" s="5"/>
      <c r="B5" s="130"/>
      <c r="C5" s="131"/>
      <c r="D5" s="129"/>
      <c r="E5" s="129"/>
    </row>
    <row r="6" spans="1:5" ht="18.75" customHeight="1" x14ac:dyDescent="0.25">
      <c r="A6" s="218" t="s">
        <v>157</v>
      </c>
      <c r="B6" s="218"/>
      <c r="C6" s="218"/>
      <c r="D6" s="218"/>
      <c r="E6" s="218"/>
    </row>
    <row r="7" spans="1:5" ht="16.5" thickBot="1" x14ac:dyDescent="0.3">
      <c r="A7" s="200" t="s">
        <v>1</v>
      </c>
      <c r="B7" s="200"/>
      <c r="C7" s="200"/>
      <c r="D7" s="200"/>
      <c r="E7" s="200"/>
    </row>
    <row r="8" spans="1:5" ht="34.5" customHeight="1" thickBot="1" x14ac:dyDescent="0.3">
      <c r="A8" s="96" t="s">
        <v>0</v>
      </c>
      <c r="B8" s="97" t="s">
        <v>2</v>
      </c>
      <c r="C8" s="55" t="s">
        <v>3</v>
      </c>
      <c r="D8" s="55" t="s">
        <v>4</v>
      </c>
      <c r="E8" s="55" t="s">
        <v>158</v>
      </c>
    </row>
    <row r="9" spans="1:5" ht="18" customHeight="1" x14ac:dyDescent="0.25">
      <c r="A9" s="231">
        <v>1</v>
      </c>
      <c r="B9" s="21" t="s">
        <v>5</v>
      </c>
      <c r="C9" s="132"/>
      <c r="D9" s="20"/>
      <c r="E9" s="1"/>
    </row>
    <row r="10" spans="1:5" ht="18" customHeight="1" x14ac:dyDescent="0.25">
      <c r="A10" s="228"/>
      <c r="B10" s="62" t="s">
        <v>107</v>
      </c>
      <c r="C10" s="7"/>
      <c r="D10" s="20"/>
      <c r="E10" s="1"/>
    </row>
    <row r="11" spans="1:5" s="2" customFormat="1" ht="16.5" customHeight="1" x14ac:dyDescent="0.25">
      <c r="A11" s="228"/>
      <c r="B11" s="125" t="s">
        <v>44</v>
      </c>
      <c r="C11" s="16">
        <v>1</v>
      </c>
      <c r="D11" s="1">
        <f>SUM(D159)</f>
        <v>431.62599999999998</v>
      </c>
      <c r="E11" s="1">
        <f>SUM(E159)</f>
        <v>0</v>
      </c>
    </row>
    <row r="12" spans="1:5" s="2" customFormat="1" ht="16.5" customHeight="1" x14ac:dyDescent="0.25">
      <c r="A12" s="228"/>
      <c r="B12" s="184" t="s">
        <v>105</v>
      </c>
      <c r="C12" s="16">
        <v>1</v>
      </c>
      <c r="D12" s="1">
        <f>SUM(D160)</f>
        <v>0</v>
      </c>
      <c r="E12" s="1"/>
    </row>
    <row r="13" spans="1:5" s="2" customFormat="1" ht="16.5" customHeight="1" x14ac:dyDescent="0.25">
      <c r="A13" s="228"/>
      <c r="B13" s="183" t="s">
        <v>139</v>
      </c>
      <c r="C13" s="16">
        <v>1</v>
      </c>
      <c r="D13" s="1">
        <f>SUM(D161)</f>
        <v>0</v>
      </c>
      <c r="E13" s="1"/>
    </row>
    <row r="14" spans="1:5" s="2" customFormat="1" ht="16.5" customHeight="1" x14ac:dyDescent="0.25">
      <c r="A14" s="228"/>
      <c r="B14" s="183" t="s">
        <v>138</v>
      </c>
      <c r="C14" s="16">
        <v>1</v>
      </c>
      <c r="D14" s="1">
        <f>SUM(D162)</f>
        <v>0</v>
      </c>
      <c r="E14" s="1"/>
    </row>
    <row r="15" spans="1:5" s="2" customFormat="1" ht="16.5" customHeight="1" x14ac:dyDescent="0.25">
      <c r="A15" s="228"/>
      <c r="B15" s="125" t="s">
        <v>44</v>
      </c>
      <c r="C15" s="16">
        <v>2</v>
      </c>
      <c r="D15" s="1">
        <f>SUM(D163)</f>
        <v>300</v>
      </c>
      <c r="E15" s="1"/>
    </row>
    <row r="16" spans="1:5" s="2" customFormat="1" ht="16.5" customHeight="1" x14ac:dyDescent="0.25">
      <c r="A16" s="228"/>
      <c r="B16" s="123" t="s">
        <v>88</v>
      </c>
      <c r="C16" s="16">
        <v>4</v>
      </c>
      <c r="D16" s="1">
        <f>SUM(D164)</f>
        <v>382.8</v>
      </c>
      <c r="E16" s="1"/>
    </row>
    <row r="17" spans="1:5" s="2" customFormat="1" ht="16.5" customHeight="1" x14ac:dyDescent="0.25">
      <c r="A17" s="228"/>
      <c r="B17" s="125" t="s">
        <v>44</v>
      </c>
      <c r="C17" s="16">
        <v>4</v>
      </c>
      <c r="D17" s="1">
        <f>SUM(D165+D301+D315+D329+D343+D358+D373+D388+D404+D418+D432+D446+D458+D470+D484)</f>
        <v>4020.9998399999999</v>
      </c>
      <c r="E17" s="1">
        <f>SUM(E165+E301+E315+E329+E343+E358+E373+E388+E404+E418+E432+E446+E458+E470+E484)</f>
        <v>1.11849</v>
      </c>
    </row>
    <row r="18" spans="1:5" s="2" customFormat="1" ht="16.5" customHeight="1" x14ac:dyDescent="0.25">
      <c r="A18" s="228"/>
      <c r="B18" s="184" t="s">
        <v>105</v>
      </c>
      <c r="C18" s="16">
        <v>4</v>
      </c>
      <c r="D18" s="1">
        <f>SUM(D166)</f>
        <v>0</v>
      </c>
      <c r="E18" s="1"/>
    </row>
    <row r="19" spans="1:5" s="2" customFormat="1" ht="16.5" customHeight="1" x14ac:dyDescent="0.25">
      <c r="A19" s="228"/>
      <c r="B19" s="184" t="s">
        <v>126</v>
      </c>
      <c r="C19" s="16">
        <v>4</v>
      </c>
      <c r="D19" s="1">
        <f>SUM(D498)</f>
        <v>50</v>
      </c>
      <c r="E19" s="1"/>
    </row>
    <row r="20" spans="1:5" s="2" customFormat="1" ht="16.5" customHeight="1" x14ac:dyDescent="0.25">
      <c r="A20" s="228"/>
      <c r="B20" s="184" t="s">
        <v>89</v>
      </c>
      <c r="C20" s="16">
        <v>4</v>
      </c>
      <c r="D20" s="1">
        <f>SUM(D167)</f>
        <v>17.93882</v>
      </c>
      <c r="E20" s="1">
        <f>SUM(E167)</f>
        <v>0</v>
      </c>
    </row>
    <row r="21" spans="1:5" s="2" customFormat="1" ht="16.5" customHeight="1" x14ac:dyDescent="0.25">
      <c r="A21" s="228"/>
      <c r="B21" s="184" t="s">
        <v>110</v>
      </c>
      <c r="C21" s="16">
        <v>4</v>
      </c>
      <c r="D21" s="1">
        <f>SUM(D168)</f>
        <v>16.719329999999999</v>
      </c>
      <c r="E21" s="1"/>
    </row>
    <row r="22" spans="1:5" s="140" customFormat="1" ht="16.5" customHeight="1" x14ac:dyDescent="0.25">
      <c r="A22" s="228"/>
      <c r="B22" s="184" t="s">
        <v>172</v>
      </c>
      <c r="C22" s="16">
        <v>4</v>
      </c>
      <c r="D22" s="1">
        <f>SUM(D169)</f>
        <v>39.515740000000001</v>
      </c>
      <c r="E22" s="1"/>
    </row>
    <row r="23" spans="1:5" s="140" customFormat="1" ht="16.5" customHeight="1" x14ac:dyDescent="0.25">
      <c r="A23" s="228"/>
      <c r="B23" s="184" t="s">
        <v>94</v>
      </c>
      <c r="C23" s="16">
        <v>4</v>
      </c>
      <c r="D23" s="1">
        <f>SUM(D170)</f>
        <v>0</v>
      </c>
      <c r="E23" s="1"/>
    </row>
    <row r="24" spans="1:5" s="2" customFormat="1" ht="17.25" customHeight="1" x14ac:dyDescent="0.25">
      <c r="A24" s="228"/>
      <c r="B24" s="184" t="s">
        <v>160</v>
      </c>
      <c r="C24" s="16">
        <v>4</v>
      </c>
      <c r="D24" s="1">
        <f>SUM(D171)</f>
        <v>75</v>
      </c>
      <c r="E24" s="1"/>
    </row>
    <row r="25" spans="1:5" s="2" customFormat="1" ht="17.25" customHeight="1" x14ac:dyDescent="0.25">
      <c r="A25" s="228"/>
      <c r="B25" s="184" t="s">
        <v>44</v>
      </c>
      <c r="C25" s="16">
        <v>5</v>
      </c>
      <c r="D25" s="1">
        <f>SUM(D172+D302+D316+D330+D344+D359+D374+D389+D405+D419+D433+D447+D459+D471+D485)</f>
        <v>2867.4513400000001</v>
      </c>
      <c r="E25" s="1">
        <f>SUM(E172+E302+E316+E330+E344+E359+E374+E389+E405+E419+E433+E447+E459+E471+E485)</f>
        <v>1.0285600000000001</v>
      </c>
    </row>
    <row r="26" spans="1:5" s="2" customFormat="1" ht="17.25" customHeight="1" x14ac:dyDescent="0.25">
      <c r="A26" s="228"/>
      <c r="B26" s="184" t="s">
        <v>139</v>
      </c>
      <c r="C26" s="16">
        <v>5</v>
      </c>
      <c r="D26" s="1">
        <f>SUM(D173)</f>
        <v>30</v>
      </c>
      <c r="E26" s="1"/>
    </row>
    <row r="27" spans="1:5" s="2" customFormat="1" ht="18" customHeight="1" x14ac:dyDescent="0.25">
      <c r="A27" s="228"/>
      <c r="B27" s="184" t="s">
        <v>44</v>
      </c>
      <c r="C27" s="16">
        <v>6</v>
      </c>
      <c r="D27" s="1">
        <f>SUM(D174+D390)</f>
        <v>2162.7580499999999</v>
      </c>
      <c r="E27" s="1">
        <f>SUM(E174)</f>
        <v>5.7599999999999998E-2</v>
      </c>
    </row>
    <row r="28" spans="1:5" s="2" customFormat="1" ht="18" customHeight="1" x14ac:dyDescent="0.25">
      <c r="A28" s="228"/>
      <c r="B28" s="184" t="s">
        <v>173</v>
      </c>
      <c r="C28" s="16">
        <v>6</v>
      </c>
      <c r="D28" s="1">
        <f>SUM(D175)</f>
        <v>1545.8888199999999</v>
      </c>
      <c r="E28" s="1"/>
    </row>
    <row r="29" spans="1:5" s="2" customFormat="1" ht="18" customHeight="1" x14ac:dyDescent="0.25">
      <c r="A29" s="228"/>
      <c r="B29" s="184" t="s">
        <v>105</v>
      </c>
      <c r="C29" s="16">
        <v>6</v>
      </c>
      <c r="D29" s="1">
        <f>SUM(D176)</f>
        <v>23.95994</v>
      </c>
      <c r="E29" s="1"/>
    </row>
    <row r="30" spans="1:5" s="2" customFormat="1" ht="19.5" customHeight="1" x14ac:dyDescent="0.25">
      <c r="A30" s="228"/>
      <c r="B30" s="201" t="s">
        <v>58</v>
      </c>
      <c r="C30" s="16">
        <v>5</v>
      </c>
      <c r="D30" s="1">
        <f t="shared" ref="D30:D34" si="0">SUM(D177)</f>
        <v>135.4</v>
      </c>
      <c r="E30" s="1"/>
    </row>
    <row r="31" spans="1:5" s="2" customFormat="1" ht="16.5" customHeight="1" x14ac:dyDescent="0.25">
      <c r="A31" s="228"/>
      <c r="B31" s="201"/>
      <c r="C31" s="14">
        <v>7</v>
      </c>
      <c r="D31" s="1">
        <f t="shared" si="0"/>
        <v>25.6</v>
      </c>
      <c r="E31" s="1"/>
    </row>
    <row r="32" spans="1:5" s="2" customFormat="1" ht="18" customHeight="1" x14ac:dyDescent="0.25">
      <c r="A32" s="228"/>
      <c r="B32" s="206" t="s">
        <v>57</v>
      </c>
      <c r="C32" s="16">
        <v>5</v>
      </c>
      <c r="D32" s="1">
        <f t="shared" si="0"/>
        <v>3.6446000000000001</v>
      </c>
      <c r="E32" s="1"/>
    </row>
    <row r="33" spans="1:11" s="2" customFormat="1" ht="18" customHeight="1" x14ac:dyDescent="0.25">
      <c r="A33" s="228"/>
      <c r="B33" s="207"/>
      <c r="C33" s="16">
        <v>7</v>
      </c>
      <c r="D33" s="1">
        <f t="shared" si="0"/>
        <v>6.7380000000000004</v>
      </c>
      <c r="E33" s="1"/>
    </row>
    <row r="34" spans="1:11" ht="15.75" customHeight="1" x14ac:dyDescent="0.25">
      <c r="A34" s="228"/>
      <c r="B34" s="184" t="s">
        <v>44</v>
      </c>
      <c r="C34" s="16">
        <v>7</v>
      </c>
      <c r="D34" s="1">
        <f t="shared" si="0"/>
        <v>233.77404000000001</v>
      </c>
      <c r="E34" s="1"/>
    </row>
    <row r="35" spans="1:11" ht="15.75" customHeight="1" x14ac:dyDescent="0.25">
      <c r="A35" s="228"/>
      <c r="B35" s="184" t="s">
        <v>105</v>
      </c>
      <c r="C35" s="16">
        <v>7</v>
      </c>
      <c r="D35" s="1">
        <f>SUM(D182)</f>
        <v>0</v>
      </c>
      <c r="E35" s="1"/>
    </row>
    <row r="36" spans="1:11" ht="15.75" customHeight="1" x14ac:dyDescent="0.25">
      <c r="A36" s="228"/>
      <c r="B36" s="183" t="s">
        <v>139</v>
      </c>
      <c r="C36" s="16">
        <v>7</v>
      </c>
      <c r="D36" s="1">
        <f>SUM(D183)</f>
        <v>639.17575999999997</v>
      </c>
      <c r="E36" s="1"/>
    </row>
    <row r="37" spans="1:11" ht="15.75" customHeight="1" x14ac:dyDescent="0.25">
      <c r="A37" s="228"/>
      <c r="B37" s="122" t="s">
        <v>137</v>
      </c>
      <c r="C37" s="16">
        <v>4</v>
      </c>
      <c r="D37" s="1">
        <f t="shared" ref="D37:D45" si="1">SUM(D184)</f>
        <v>8869.1917599999997</v>
      </c>
      <c r="E37" s="1"/>
    </row>
    <row r="38" spans="1:11" ht="15.75" customHeight="1" x14ac:dyDescent="0.25">
      <c r="A38" s="228"/>
      <c r="B38" s="122" t="s">
        <v>138</v>
      </c>
      <c r="C38" s="16">
        <v>4</v>
      </c>
      <c r="D38" s="1">
        <f t="shared" si="1"/>
        <v>40.01</v>
      </c>
      <c r="E38" s="1"/>
    </row>
    <row r="39" spans="1:11" ht="15" customHeight="1" x14ac:dyDescent="0.25">
      <c r="A39" s="228"/>
      <c r="B39" s="122" t="s">
        <v>99</v>
      </c>
      <c r="C39" s="124">
        <v>4</v>
      </c>
      <c r="D39" s="1">
        <f t="shared" si="1"/>
        <v>0</v>
      </c>
      <c r="E39" s="1"/>
      <c r="H39" s="130"/>
      <c r="I39" s="131"/>
      <c r="J39" s="11"/>
      <c r="K39" s="129"/>
    </row>
    <row r="40" spans="1:11" x14ac:dyDescent="0.25">
      <c r="A40" s="228"/>
      <c r="B40" s="122" t="s">
        <v>100</v>
      </c>
      <c r="C40" s="124">
        <v>4</v>
      </c>
      <c r="D40" s="1">
        <f t="shared" si="1"/>
        <v>6.0654199999999996</v>
      </c>
      <c r="E40" s="1"/>
    </row>
    <row r="41" spans="1:11" x14ac:dyDescent="0.25">
      <c r="A41" s="228"/>
      <c r="B41" s="125" t="s">
        <v>101</v>
      </c>
      <c r="C41" s="124">
        <v>7</v>
      </c>
      <c r="D41" s="1">
        <f t="shared" si="1"/>
        <v>5.9783400000000002</v>
      </c>
      <c r="E41" s="1"/>
    </row>
    <row r="42" spans="1:11" x14ac:dyDescent="0.25">
      <c r="A42" s="228"/>
      <c r="B42" s="122" t="s">
        <v>99</v>
      </c>
      <c r="C42" s="124">
        <v>7</v>
      </c>
      <c r="D42" s="1">
        <f t="shared" si="1"/>
        <v>1.6331100000000001</v>
      </c>
      <c r="E42" s="1"/>
    </row>
    <row r="43" spans="1:11" x14ac:dyDescent="0.25">
      <c r="A43" s="228"/>
      <c r="B43" s="122" t="s">
        <v>137</v>
      </c>
      <c r="C43" s="124">
        <v>7</v>
      </c>
      <c r="D43" s="1">
        <f t="shared" si="1"/>
        <v>0</v>
      </c>
      <c r="E43" s="1"/>
    </row>
    <row r="44" spans="1:11" x14ac:dyDescent="0.25">
      <c r="A44" s="228"/>
      <c r="B44" s="122" t="s">
        <v>138</v>
      </c>
      <c r="C44" s="124">
        <v>7</v>
      </c>
      <c r="D44" s="1">
        <f t="shared" si="1"/>
        <v>37.901420000000002</v>
      </c>
      <c r="E44" s="1"/>
    </row>
    <row r="45" spans="1:11" x14ac:dyDescent="0.25">
      <c r="A45" s="228"/>
      <c r="B45" s="122" t="s">
        <v>44</v>
      </c>
      <c r="C45" s="124">
        <v>8</v>
      </c>
      <c r="D45" s="147">
        <f t="shared" si="1"/>
        <v>292.02229999999997</v>
      </c>
      <c r="E45" s="1"/>
    </row>
    <row r="46" spans="1:11" x14ac:dyDescent="0.25">
      <c r="A46" s="228"/>
      <c r="B46" s="184" t="s">
        <v>105</v>
      </c>
      <c r="C46" s="124">
        <v>8</v>
      </c>
      <c r="D46" s="147">
        <f>SUM(D193)</f>
        <v>0</v>
      </c>
      <c r="E46" s="1"/>
    </row>
    <row r="47" spans="1:11" x14ac:dyDescent="0.25">
      <c r="A47" s="228"/>
      <c r="B47" s="125" t="s">
        <v>101</v>
      </c>
      <c r="C47" s="124">
        <v>8</v>
      </c>
      <c r="D47" s="1">
        <f>SUM(D194)</f>
        <v>13.341060000000001</v>
      </c>
      <c r="E47" s="1"/>
    </row>
    <row r="48" spans="1:11" x14ac:dyDescent="0.25">
      <c r="A48" s="228"/>
      <c r="B48" s="122" t="s">
        <v>165</v>
      </c>
      <c r="C48" s="124">
        <v>8</v>
      </c>
      <c r="D48" s="1">
        <f>SUM(D195)</f>
        <v>8.8859200000000005</v>
      </c>
      <c r="E48" s="1"/>
    </row>
    <row r="49" spans="1:5" x14ac:dyDescent="0.25">
      <c r="A49" s="228"/>
      <c r="B49" s="122" t="s">
        <v>139</v>
      </c>
      <c r="C49" s="124">
        <v>8</v>
      </c>
      <c r="D49" s="1">
        <f>SUM(D196)</f>
        <v>532.47161000000006</v>
      </c>
      <c r="E49" s="1"/>
    </row>
    <row r="50" spans="1:5" x14ac:dyDescent="0.25">
      <c r="A50" s="228"/>
      <c r="B50" s="122" t="s">
        <v>138</v>
      </c>
      <c r="C50" s="124">
        <v>8</v>
      </c>
      <c r="D50" s="1">
        <f>SUM(D197)</f>
        <v>41.018509999999999</v>
      </c>
      <c r="E50" s="1"/>
    </row>
    <row r="51" spans="1:5" x14ac:dyDescent="0.25">
      <c r="A51" s="228"/>
      <c r="B51" s="122" t="s">
        <v>44</v>
      </c>
      <c r="C51" s="124">
        <v>9</v>
      </c>
      <c r="D51" s="1">
        <f t="shared" ref="D51:D53" si="2">SUM(D198)</f>
        <v>1026.7483099999999</v>
      </c>
      <c r="E51" s="1"/>
    </row>
    <row r="52" spans="1:5" x14ac:dyDescent="0.25">
      <c r="A52" s="228"/>
      <c r="B52" s="184" t="s">
        <v>105</v>
      </c>
      <c r="C52" s="28">
        <v>9</v>
      </c>
      <c r="D52" s="1">
        <f t="shared" si="2"/>
        <v>0</v>
      </c>
      <c r="E52" s="1"/>
    </row>
    <row r="53" spans="1:5" ht="17.25" customHeight="1" x14ac:dyDescent="0.25">
      <c r="A53" s="228"/>
      <c r="B53" s="125" t="s">
        <v>101</v>
      </c>
      <c r="C53" s="28">
        <v>9</v>
      </c>
      <c r="D53" s="1">
        <f t="shared" si="2"/>
        <v>102.60962000000001</v>
      </c>
      <c r="E53" s="1"/>
    </row>
    <row r="54" spans="1:5" ht="17.25" customHeight="1" x14ac:dyDescent="0.25">
      <c r="A54" s="228"/>
      <c r="B54" s="122" t="s">
        <v>99</v>
      </c>
      <c r="C54" s="28">
        <v>9</v>
      </c>
      <c r="D54" s="1">
        <f t="shared" ref="D54:D60" si="3">SUM(D201)</f>
        <v>6.4219999999999999E-2</v>
      </c>
      <c r="E54" s="1"/>
    </row>
    <row r="55" spans="1:5" ht="17.25" customHeight="1" x14ac:dyDescent="0.25">
      <c r="A55" s="228"/>
      <c r="B55" s="122" t="s">
        <v>137</v>
      </c>
      <c r="C55" s="28">
        <v>9</v>
      </c>
      <c r="D55" s="1">
        <f t="shared" si="3"/>
        <v>2157.22811</v>
      </c>
      <c r="E55" s="1"/>
    </row>
    <row r="56" spans="1:5" ht="17.25" customHeight="1" x14ac:dyDescent="0.25">
      <c r="A56" s="228"/>
      <c r="B56" s="122" t="s">
        <v>138</v>
      </c>
      <c r="C56" s="28">
        <v>9</v>
      </c>
      <c r="D56" s="1">
        <f t="shared" si="3"/>
        <v>1845.85844</v>
      </c>
      <c r="E56" s="1"/>
    </row>
    <row r="57" spans="1:5" x14ac:dyDescent="0.25">
      <c r="A57" s="228"/>
      <c r="B57" s="184" t="s">
        <v>44</v>
      </c>
      <c r="C57" s="185">
        <v>10</v>
      </c>
      <c r="D57" s="142">
        <f t="shared" si="3"/>
        <v>365.54406</v>
      </c>
      <c r="E57" s="142">
        <f>SUM(E204)</f>
        <v>0</v>
      </c>
    </row>
    <row r="58" spans="1:5" x14ac:dyDescent="0.25">
      <c r="A58" s="228"/>
      <c r="B58" s="184" t="s">
        <v>105</v>
      </c>
      <c r="C58" s="4">
        <v>10</v>
      </c>
      <c r="D58" s="12">
        <f t="shared" si="3"/>
        <v>0</v>
      </c>
      <c r="E58" s="12"/>
    </row>
    <row r="59" spans="1:5" x14ac:dyDescent="0.25">
      <c r="A59" s="228"/>
      <c r="B59" s="125" t="s">
        <v>101</v>
      </c>
      <c r="C59" s="4">
        <v>10</v>
      </c>
      <c r="D59" s="12">
        <f t="shared" si="3"/>
        <v>11.63158</v>
      </c>
      <c r="E59" s="12"/>
    </row>
    <row r="60" spans="1:5" ht="16.5" thickBot="1" x14ac:dyDescent="0.3">
      <c r="A60" s="229"/>
      <c r="B60" s="122" t="s">
        <v>137</v>
      </c>
      <c r="C60" s="121">
        <v>10</v>
      </c>
      <c r="D60" s="33">
        <f t="shared" si="3"/>
        <v>1160.4299799999999</v>
      </c>
      <c r="E60" s="33"/>
    </row>
    <row r="61" spans="1:5" ht="16.5" thickBot="1" x14ac:dyDescent="0.3">
      <c r="A61" s="162"/>
      <c r="B61" s="127" t="s">
        <v>123</v>
      </c>
      <c r="C61" s="66"/>
      <c r="D61" s="127">
        <f>SUM(D11:D60)</f>
        <v>29527.624049999999</v>
      </c>
      <c r="E61" s="127">
        <f>SUM(E11:E57)</f>
        <v>2.20465</v>
      </c>
    </row>
    <row r="62" spans="1:5" x14ac:dyDescent="0.25">
      <c r="A62" s="231">
        <v>2</v>
      </c>
      <c r="B62" s="8" t="s">
        <v>109</v>
      </c>
      <c r="C62" s="124"/>
      <c r="D62" s="1"/>
      <c r="E62" s="1"/>
    </row>
    <row r="63" spans="1:5" x14ac:dyDescent="0.25">
      <c r="A63" s="228"/>
      <c r="B63" s="125" t="s">
        <v>119</v>
      </c>
      <c r="C63" s="124">
        <v>8</v>
      </c>
      <c r="D63" s="1">
        <f>SUM(D210)</f>
        <v>48</v>
      </c>
      <c r="E63" s="1"/>
    </row>
    <row r="64" spans="1:5" ht="17.25" customHeight="1" x14ac:dyDescent="0.25">
      <c r="A64" s="228"/>
      <c r="B64" s="125" t="s">
        <v>120</v>
      </c>
      <c r="C64" s="124">
        <v>8</v>
      </c>
      <c r="D64" s="1">
        <f>SUM(D211)</f>
        <v>283.69</v>
      </c>
      <c r="E64" s="1"/>
    </row>
    <row r="65" spans="1:5" x14ac:dyDescent="0.25">
      <c r="A65" s="228"/>
      <c r="B65" s="125" t="s">
        <v>44</v>
      </c>
      <c r="C65" s="124">
        <v>9</v>
      </c>
      <c r="D65" s="1">
        <f>SUM(D212+D375+D391)</f>
        <v>745.50965000000008</v>
      </c>
      <c r="E65" s="1">
        <f>SUM(E212+E375+E391)</f>
        <v>0.28294000000000002</v>
      </c>
    </row>
    <row r="66" spans="1:5" x14ac:dyDescent="0.25">
      <c r="A66" s="228"/>
      <c r="B66" s="125" t="s">
        <v>160</v>
      </c>
      <c r="C66" s="124">
        <v>9</v>
      </c>
      <c r="D66" s="1">
        <f t="shared" ref="D66:D76" si="4">SUM(D213)</f>
        <v>60</v>
      </c>
      <c r="E66" s="1"/>
    </row>
    <row r="67" spans="1:5" x14ac:dyDescent="0.25">
      <c r="A67" s="228"/>
      <c r="B67" s="125" t="s">
        <v>134</v>
      </c>
      <c r="C67" s="124">
        <v>9</v>
      </c>
      <c r="D67" s="1">
        <f t="shared" si="4"/>
        <v>432.98</v>
      </c>
      <c r="E67" s="1"/>
    </row>
    <row r="68" spans="1:5" ht="31.5" x14ac:dyDescent="0.25">
      <c r="A68" s="228"/>
      <c r="B68" s="125" t="s">
        <v>170</v>
      </c>
      <c r="C68" s="124">
        <v>9</v>
      </c>
      <c r="D68" s="1">
        <f t="shared" si="4"/>
        <v>50</v>
      </c>
      <c r="E68" s="1"/>
    </row>
    <row r="69" spans="1:5" x14ac:dyDescent="0.25">
      <c r="A69" s="228"/>
      <c r="B69" s="125" t="s">
        <v>35</v>
      </c>
      <c r="C69" s="124">
        <v>9</v>
      </c>
      <c r="D69" s="1">
        <f t="shared" si="4"/>
        <v>140.96799999999999</v>
      </c>
      <c r="E69" s="1"/>
    </row>
    <row r="70" spans="1:5" ht="31.5" x14ac:dyDescent="0.25">
      <c r="A70" s="228"/>
      <c r="B70" s="125" t="s">
        <v>130</v>
      </c>
      <c r="C70" s="124">
        <v>9</v>
      </c>
      <c r="D70" s="1">
        <f t="shared" si="4"/>
        <v>1599.4349999999999</v>
      </c>
      <c r="E70" s="1"/>
    </row>
    <row r="71" spans="1:5" ht="31.5" x14ac:dyDescent="0.25">
      <c r="A71" s="228"/>
      <c r="B71" s="125" t="s">
        <v>130</v>
      </c>
      <c r="C71" s="124">
        <v>9</v>
      </c>
      <c r="D71" s="1">
        <f t="shared" si="4"/>
        <v>3.7160000000000002</v>
      </c>
      <c r="E71" s="1"/>
    </row>
    <row r="72" spans="1:5" x14ac:dyDescent="0.25">
      <c r="A72" s="228"/>
      <c r="B72" s="125" t="s">
        <v>118</v>
      </c>
      <c r="C72" s="124">
        <v>9</v>
      </c>
      <c r="D72" s="1">
        <f t="shared" si="4"/>
        <v>285.20699999999999</v>
      </c>
      <c r="E72" s="1"/>
    </row>
    <row r="73" spans="1:5" x14ac:dyDescent="0.25">
      <c r="A73" s="228"/>
      <c r="B73" s="122" t="s">
        <v>137</v>
      </c>
      <c r="C73" s="28">
        <v>9</v>
      </c>
      <c r="D73" s="1">
        <f t="shared" si="4"/>
        <v>0</v>
      </c>
      <c r="E73" s="1"/>
    </row>
    <row r="74" spans="1:5" x14ac:dyDescent="0.25">
      <c r="A74" s="228"/>
      <c r="B74" s="122" t="s">
        <v>138</v>
      </c>
      <c r="C74" s="28">
        <v>9</v>
      </c>
      <c r="D74" s="1">
        <f t="shared" si="4"/>
        <v>0</v>
      </c>
      <c r="E74" s="1"/>
    </row>
    <row r="75" spans="1:5" x14ac:dyDescent="0.25">
      <c r="A75" s="228"/>
      <c r="B75" s="122" t="s">
        <v>101</v>
      </c>
      <c r="C75" s="28">
        <v>9</v>
      </c>
      <c r="D75" s="1">
        <f t="shared" si="4"/>
        <v>44.27664</v>
      </c>
      <c r="E75" s="1"/>
    </row>
    <row r="76" spans="1:5" ht="15" customHeight="1" thickBot="1" x14ac:dyDescent="0.3">
      <c r="A76" s="228"/>
      <c r="B76" s="122" t="s">
        <v>99</v>
      </c>
      <c r="C76" s="149">
        <v>9</v>
      </c>
      <c r="D76" s="33">
        <f t="shared" si="4"/>
        <v>7.5346700000000002</v>
      </c>
      <c r="E76" s="33"/>
    </row>
    <row r="77" spans="1:5" ht="16.5" customHeight="1" thickBot="1" x14ac:dyDescent="0.3">
      <c r="A77" s="229"/>
      <c r="B77" s="127" t="s">
        <v>123</v>
      </c>
      <c r="C77" s="150"/>
      <c r="D77" s="127">
        <f>SUM(D63:D76)</f>
        <v>3701.3169600000001</v>
      </c>
      <c r="E77" s="67">
        <f>SUM(E63:E76)</f>
        <v>0.28294000000000002</v>
      </c>
    </row>
    <row r="78" spans="1:5" ht="16.5" customHeight="1" x14ac:dyDescent="0.25">
      <c r="A78" s="212">
        <v>3</v>
      </c>
      <c r="B78" s="21" t="s">
        <v>106</v>
      </c>
      <c r="C78" s="16"/>
      <c r="D78" s="143"/>
      <c r="E78" s="1"/>
    </row>
    <row r="79" spans="1:5" ht="32.25" customHeight="1" x14ac:dyDescent="0.25">
      <c r="A79" s="213"/>
      <c r="B79" s="125" t="s">
        <v>66</v>
      </c>
      <c r="C79" s="16">
        <v>10</v>
      </c>
      <c r="D79" s="1">
        <f t="shared" ref="D79:D80" si="5">SUM(D226)</f>
        <v>11.154</v>
      </c>
      <c r="E79" s="17"/>
    </row>
    <row r="80" spans="1:5" ht="16.5" customHeight="1" x14ac:dyDescent="0.25">
      <c r="A80" s="213"/>
      <c r="B80" s="125" t="s">
        <v>41</v>
      </c>
      <c r="C80" s="16">
        <v>10</v>
      </c>
      <c r="D80" s="12">
        <f t="shared" si="5"/>
        <v>114.008</v>
      </c>
      <c r="E80" s="17"/>
    </row>
    <row r="81" spans="1:5" ht="16.5" customHeight="1" x14ac:dyDescent="0.25">
      <c r="A81" s="213"/>
      <c r="B81" s="125" t="s">
        <v>97</v>
      </c>
      <c r="C81" s="16">
        <v>10</v>
      </c>
      <c r="D81" s="1">
        <f>SUM(D228)</f>
        <v>0</v>
      </c>
      <c r="E81" s="17"/>
    </row>
    <row r="82" spans="1:5" ht="33" customHeight="1" x14ac:dyDescent="0.25">
      <c r="A82" s="213"/>
      <c r="B82" s="125" t="s">
        <v>133</v>
      </c>
      <c r="C82" s="16">
        <v>10</v>
      </c>
      <c r="D82" s="1">
        <f t="shared" ref="D82:D87" si="6">SUM(D229)</f>
        <v>20.954000000000001</v>
      </c>
      <c r="E82" s="17"/>
    </row>
    <row r="83" spans="1:5" ht="33" customHeight="1" x14ac:dyDescent="0.25">
      <c r="A83" s="213"/>
      <c r="B83" s="125" t="s">
        <v>146</v>
      </c>
      <c r="C83" s="16">
        <v>10</v>
      </c>
      <c r="D83" s="1">
        <f t="shared" si="6"/>
        <v>0</v>
      </c>
      <c r="E83" s="17"/>
    </row>
    <row r="84" spans="1:5" x14ac:dyDescent="0.25">
      <c r="A84" s="213"/>
      <c r="B84" s="125" t="s">
        <v>113</v>
      </c>
      <c r="C84" s="16">
        <v>10</v>
      </c>
      <c r="D84" s="1">
        <f t="shared" si="6"/>
        <v>10.593999999999999</v>
      </c>
      <c r="E84" s="17"/>
    </row>
    <row r="85" spans="1:5" ht="18" customHeight="1" x14ac:dyDescent="0.25">
      <c r="A85" s="213"/>
      <c r="B85" s="125" t="s">
        <v>67</v>
      </c>
      <c r="C85" s="16">
        <v>10</v>
      </c>
      <c r="D85" s="1">
        <f t="shared" si="6"/>
        <v>270</v>
      </c>
      <c r="E85" s="17"/>
    </row>
    <row r="86" spans="1:5" ht="18" customHeight="1" x14ac:dyDescent="0.25">
      <c r="A86" s="213"/>
      <c r="B86" s="125" t="s">
        <v>68</v>
      </c>
      <c r="C86" s="16">
        <v>10</v>
      </c>
      <c r="D86" s="1">
        <f t="shared" si="6"/>
        <v>972.54</v>
      </c>
      <c r="E86" s="1"/>
    </row>
    <row r="87" spans="1:5" ht="18.75" customHeight="1" x14ac:dyDescent="0.25">
      <c r="A87" s="213"/>
      <c r="B87" s="125" t="s">
        <v>69</v>
      </c>
      <c r="C87" s="14">
        <v>7</v>
      </c>
      <c r="D87" s="1">
        <f t="shared" si="6"/>
        <v>3.1</v>
      </c>
      <c r="E87" s="133"/>
    </row>
    <row r="88" spans="1:5" ht="33" customHeight="1" x14ac:dyDescent="0.25">
      <c r="A88" s="213"/>
      <c r="B88" s="125" t="s">
        <v>124</v>
      </c>
      <c r="C88" s="16">
        <v>10</v>
      </c>
      <c r="D88" s="1">
        <f>SUM(D235+D305+D321+D335+D350+D365+D380+D396+D410+D424+D438+D450+D462+D476+D488)</f>
        <v>126.19999999999995</v>
      </c>
      <c r="E88" s="17"/>
    </row>
    <row r="89" spans="1:5" ht="16.5" customHeight="1" x14ac:dyDescent="0.25">
      <c r="A89" s="213"/>
      <c r="B89" s="9" t="s">
        <v>44</v>
      </c>
      <c r="C89" s="16">
        <v>8</v>
      </c>
      <c r="D89" s="1">
        <f>SUM(D236)</f>
        <v>5</v>
      </c>
      <c r="E89" s="17"/>
    </row>
    <row r="90" spans="1:5" ht="17.25" customHeight="1" x14ac:dyDescent="0.25">
      <c r="A90" s="213"/>
      <c r="B90" s="9" t="s">
        <v>125</v>
      </c>
      <c r="C90" s="16">
        <v>8</v>
      </c>
      <c r="D90" s="1">
        <f>SUM(D237)</f>
        <v>23.23</v>
      </c>
      <c r="E90" s="17"/>
    </row>
    <row r="91" spans="1:5" ht="18" customHeight="1" x14ac:dyDescent="0.25">
      <c r="A91" s="213"/>
      <c r="B91" s="9" t="s">
        <v>125</v>
      </c>
      <c r="C91" s="16">
        <v>9</v>
      </c>
      <c r="D91" s="1">
        <f>SUM(D238)</f>
        <v>12</v>
      </c>
      <c r="E91" s="17"/>
    </row>
    <row r="92" spans="1:5" ht="17.25" customHeight="1" x14ac:dyDescent="0.25">
      <c r="A92" s="213"/>
      <c r="B92" s="25" t="s">
        <v>70</v>
      </c>
      <c r="C92" s="16">
        <v>10</v>
      </c>
      <c r="D92" s="1">
        <f>SUM(D239)</f>
        <v>228.8</v>
      </c>
      <c r="E92" s="17"/>
    </row>
    <row r="93" spans="1:5" ht="17.25" customHeight="1" x14ac:dyDescent="0.25">
      <c r="A93" s="213"/>
      <c r="B93" s="25" t="s">
        <v>143</v>
      </c>
      <c r="C93" s="16">
        <v>10</v>
      </c>
      <c r="D93" s="1">
        <f>SUM(D240)</f>
        <v>0</v>
      </c>
      <c r="E93" s="17"/>
    </row>
    <row r="94" spans="1:5" ht="17.25" customHeight="1" x14ac:dyDescent="0.25">
      <c r="A94" s="213"/>
      <c r="B94" s="9" t="s">
        <v>74</v>
      </c>
      <c r="C94" s="16">
        <v>10</v>
      </c>
      <c r="D94" s="1">
        <f t="shared" ref="D94:D97" si="7">SUM(D241)</f>
        <v>26.4</v>
      </c>
      <c r="E94" s="17"/>
    </row>
    <row r="95" spans="1:5" ht="16.5" customHeight="1" x14ac:dyDescent="0.25">
      <c r="A95" s="213"/>
      <c r="B95" s="9" t="s">
        <v>71</v>
      </c>
      <c r="C95" s="16">
        <v>10</v>
      </c>
      <c r="D95" s="1">
        <f t="shared" si="7"/>
        <v>557.82299999999998</v>
      </c>
      <c r="E95" s="17"/>
    </row>
    <row r="96" spans="1:5" ht="15.75" customHeight="1" x14ac:dyDescent="0.25">
      <c r="A96" s="213"/>
      <c r="B96" s="25" t="s">
        <v>73</v>
      </c>
      <c r="C96" s="14">
        <v>10</v>
      </c>
      <c r="D96" s="12">
        <f t="shared" si="7"/>
        <v>151.37299999999999</v>
      </c>
      <c r="E96" s="133"/>
    </row>
    <row r="97" spans="1:5" ht="32.25" customHeight="1" x14ac:dyDescent="0.25">
      <c r="A97" s="213"/>
      <c r="B97" s="18" t="s">
        <v>72</v>
      </c>
      <c r="C97" s="115">
        <v>10</v>
      </c>
      <c r="D97" s="1">
        <f t="shared" si="7"/>
        <v>0</v>
      </c>
      <c r="E97" s="1"/>
    </row>
    <row r="98" spans="1:5" ht="32.25" customHeight="1" x14ac:dyDescent="0.25">
      <c r="A98" s="213"/>
      <c r="B98" s="9" t="s">
        <v>144</v>
      </c>
      <c r="C98" s="14">
        <v>10</v>
      </c>
      <c r="D98" s="1">
        <f>SUM(D245)</f>
        <v>0</v>
      </c>
      <c r="E98" s="1"/>
    </row>
    <row r="99" spans="1:5" ht="32.25" customHeight="1" x14ac:dyDescent="0.25">
      <c r="A99" s="213"/>
      <c r="B99" s="9" t="s">
        <v>151</v>
      </c>
      <c r="C99" s="14">
        <v>10</v>
      </c>
      <c r="D99" s="1">
        <f>SUM(D246)</f>
        <v>0</v>
      </c>
      <c r="E99" s="1"/>
    </row>
    <row r="100" spans="1:5" ht="20.25" customHeight="1" x14ac:dyDescent="0.25">
      <c r="A100" s="213"/>
      <c r="B100" s="9" t="s">
        <v>148</v>
      </c>
      <c r="C100" s="14">
        <v>10</v>
      </c>
      <c r="D100" s="1">
        <f>SUM(D248)</f>
        <v>0</v>
      </c>
      <c r="E100" s="1"/>
    </row>
    <row r="101" spans="1:5" ht="20.25" customHeight="1" x14ac:dyDescent="0.25">
      <c r="A101" s="213"/>
      <c r="B101" s="9" t="s">
        <v>152</v>
      </c>
      <c r="C101" s="14">
        <v>10</v>
      </c>
      <c r="D101" s="1">
        <f>SUM(D247)</f>
        <v>0</v>
      </c>
      <c r="E101" s="1"/>
    </row>
    <row r="102" spans="1:5" ht="20.25" customHeight="1" x14ac:dyDescent="0.25">
      <c r="A102" s="213"/>
      <c r="B102" s="134" t="s">
        <v>44</v>
      </c>
      <c r="C102" s="14">
        <v>7</v>
      </c>
      <c r="D102" s="1">
        <f>SUM(D249)</f>
        <v>0</v>
      </c>
      <c r="E102" s="1"/>
    </row>
    <row r="103" spans="1:5" ht="20.25" customHeight="1" x14ac:dyDescent="0.25">
      <c r="A103" s="213"/>
      <c r="B103" s="41" t="s">
        <v>137</v>
      </c>
      <c r="C103" s="14">
        <v>7</v>
      </c>
      <c r="D103" s="1">
        <f>SUM(D250)</f>
        <v>0</v>
      </c>
      <c r="E103" s="1"/>
    </row>
    <row r="104" spans="1:5" ht="20.25" customHeight="1" x14ac:dyDescent="0.25">
      <c r="A104" s="213"/>
      <c r="B104" s="41" t="s">
        <v>164</v>
      </c>
      <c r="C104" s="14">
        <v>7</v>
      </c>
      <c r="D104" s="1"/>
      <c r="E104" s="1"/>
    </row>
    <row r="105" spans="1:5" ht="20.25" customHeight="1" x14ac:dyDescent="0.25">
      <c r="A105" s="213"/>
      <c r="B105" s="41" t="s">
        <v>165</v>
      </c>
      <c r="C105" s="14">
        <v>7</v>
      </c>
      <c r="D105" s="1">
        <f>SUM(D252)</f>
        <v>1.2974300000000001</v>
      </c>
      <c r="E105" s="1"/>
    </row>
    <row r="106" spans="1:5" ht="17.25" customHeight="1" x14ac:dyDescent="0.25">
      <c r="A106" s="213"/>
      <c r="B106" s="134" t="s">
        <v>44</v>
      </c>
      <c r="C106" s="14">
        <v>10</v>
      </c>
      <c r="D106" s="142">
        <f>SUM(D253+D304+D318+D332+D346+D361+D377+D393+D407+D421+D435+D449+D461+D473+D487)</f>
        <v>3443.9560000000001</v>
      </c>
      <c r="E106" s="142">
        <f>SUM(E253+E304+E318+E332+E346+E361+E377+E393+E407+E421+E435+E449+E461+E473+E487)</f>
        <v>274.81022999999999</v>
      </c>
    </row>
    <row r="107" spans="1:5" ht="17.25" customHeight="1" x14ac:dyDescent="0.25">
      <c r="A107" s="213"/>
      <c r="B107" s="134" t="s">
        <v>76</v>
      </c>
      <c r="C107" s="16">
        <v>10</v>
      </c>
      <c r="D107" s="147">
        <f>SUM(D306+D322+D336+D351+D366+D381+D397+D411+D425+D439+D451+D463+D477+D489)</f>
        <v>58.720000000000013</v>
      </c>
      <c r="E107" s="1"/>
    </row>
    <row r="108" spans="1:5" ht="18" customHeight="1" x14ac:dyDescent="0.25">
      <c r="A108" s="213"/>
      <c r="B108" s="134" t="s">
        <v>160</v>
      </c>
      <c r="C108" s="16">
        <v>10</v>
      </c>
      <c r="D108" s="1">
        <f>SUM(D254)</f>
        <v>980</v>
      </c>
      <c r="E108" s="1"/>
    </row>
    <row r="109" spans="1:5" ht="18" customHeight="1" x14ac:dyDescent="0.25">
      <c r="A109" s="213"/>
      <c r="B109" s="170" t="s">
        <v>40</v>
      </c>
      <c r="C109" s="16">
        <v>6</v>
      </c>
      <c r="D109" s="12">
        <f>SUM(D319+D333+D347+D363+D378+D394+D408+D422+D436+D474)</f>
        <v>83.65</v>
      </c>
      <c r="E109" s="1"/>
    </row>
    <row r="110" spans="1:5" ht="18" customHeight="1" x14ac:dyDescent="0.25">
      <c r="A110" s="213"/>
      <c r="B110" s="170" t="s">
        <v>54</v>
      </c>
      <c r="C110" s="16">
        <v>6</v>
      </c>
      <c r="D110" s="12">
        <f>SUM(D320+D334+D349+D364+D379+D395+D409+D423+D437+D475)</f>
        <v>29.92</v>
      </c>
      <c r="E110" s="1"/>
    </row>
    <row r="111" spans="1:5" ht="18" customHeight="1" x14ac:dyDescent="0.25">
      <c r="A111" s="213"/>
      <c r="B111" s="41" t="s">
        <v>65</v>
      </c>
      <c r="C111" s="4">
        <v>10</v>
      </c>
      <c r="D111" s="27">
        <f t="shared" ref="D111:D114" si="8">SUM(D255)</f>
        <v>120.59966</v>
      </c>
      <c r="E111" s="10"/>
    </row>
    <row r="112" spans="1:5" ht="18" customHeight="1" x14ac:dyDescent="0.25">
      <c r="A112" s="213"/>
      <c r="B112" s="41" t="s">
        <v>103</v>
      </c>
      <c r="C112" s="4">
        <v>10</v>
      </c>
      <c r="D112" s="12">
        <f t="shared" si="8"/>
        <v>42.3</v>
      </c>
      <c r="E112" s="10"/>
    </row>
    <row r="113" spans="1:5" ht="18" customHeight="1" x14ac:dyDescent="0.25">
      <c r="A113" s="213"/>
      <c r="B113" s="41" t="s">
        <v>137</v>
      </c>
      <c r="C113" s="4">
        <v>10</v>
      </c>
      <c r="D113" s="12">
        <f t="shared" si="8"/>
        <v>33.811190000000003</v>
      </c>
      <c r="E113" s="10"/>
    </row>
    <row r="114" spans="1:5" ht="18" customHeight="1" x14ac:dyDescent="0.25">
      <c r="A114" s="213"/>
      <c r="B114" s="41" t="s">
        <v>138</v>
      </c>
      <c r="C114" s="4">
        <v>10</v>
      </c>
      <c r="D114" s="12">
        <f t="shared" si="8"/>
        <v>4.6063900000000002</v>
      </c>
      <c r="E114" s="10"/>
    </row>
    <row r="115" spans="1:5" ht="15.75" customHeight="1" x14ac:dyDescent="0.25">
      <c r="A115" s="213"/>
      <c r="B115" s="125" t="s">
        <v>166</v>
      </c>
      <c r="C115" s="4">
        <v>10</v>
      </c>
      <c r="D115" s="12">
        <f>SUM(D259)</f>
        <v>2.2521599999999999</v>
      </c>
      <c r="E115" s="10"/>
    </row>
    <row r="116" spans="1:5" ht="18.75" customHeight="1" thickBot="1" x14ac:dyDescent="0.3">
      <c r="A116" s="214"/>
      <c r="B116" s="122" t="s">
        <v>164</v>
      </c>
      <c r="C116" s="120">
        <v>10</v>
      </c>
      <c r="D116" s="27">
        <f>SUM(D260)</f>
        <v>5.0539399999999999</v>
      </c>
      <c r="E116" s="119"/>
    </row>
    <row r="117" spans="1:5" ht="16.5" thickBot="1" x14ac:dyDescent="0.3">
      <c r="A117" s="163"/>
      <c r="B117" s="127" t="s">
        <v>123</v>
      </c>
      <c r="C117" s="150"/>
      <c r="D117" s="127">
        <f>SUM(D79:D116)</f>
        <v>7339.3427700000002</v>
      </c>
      <c r="E117" s="161">
        <f>SUM(E79:E116)</f>
        <v>274.81022999999999</v>
      </c>
    </row>
    <row r="118" spans="1:5" x14ac:dyDescent="0.25">
      <c r="A118" s="212">
        <v>4</v>
      </c>
      <c r="B118" s="8" t="s">
        <v>6</v>
      </c>
      <c r="C118" s="19"/>
      <c r="D118" s="1"/>
      <c r="E118" s="1"/>
    </row>
    <row r="119" spans="1:5" x14ac:dyDescent="0.25">
      <c r="A119" s="213"/>
      <c r="B119" s="125" t="s">
        <v>44</v>
      </c>
      <c r="C119" s="19">
        <v>1</v>
      </c>
      <c r="D119" s="147">
        <f>SUM(D263+D308+D324+D338+D353+D368+D383+D399+D413+D427+D441+D453+D465+D479+D491+D497)</f>
        <v>5982.7940800000006</v>
      </c>
      <c r="E119" s="147"/>
    </row>
    <row r="120" spans="1:5" ht="15.75" customHeight="1" x14ac:dyDescent="0.25">
      <c r="A120" s="213"/>
      <c r="B120" s="125" t="s">
        <v>77</v>
      </c>
      <c r="C120" s="19">
        <v>1</v>
      </c>
      <c r="D120" s="147">
        <f>SUM(D264)</f>
        <v>29.1312</v>
      </c>
      <c r="E120" s="1"/>
    </row>
    <row r="121" spans="1:5" ht="15.75" customHeight="1" x14ac:dyDescent="0.25">
      <c r="A121" s="213"/>
      <c r="B121" s="125" t="s">
        <v>127</v>
      </c>
      <c r="C121" s="19">
        <v>1</v>
      </c>
      <c r="D121" s="147">
        <f>SUM(D265)</f>
        <v>250</v>
      </c>
      <c r="E121" s="1"/>
    </row>
    <row r="122" spans="1:5" ht="15.75" customHeight="1" x14ac:dyDescent="0.25">
      <c r="A122" s="213"/>
      <c r="B122" s="125" t="s">
        <v>128</v>
      </c>
      <c r="C122" s="19">
        <v>1</v>
      </c>
      <c r="D122" s="147">
        <f>SUM(D497)</f>
        <v>727.52508</v>
      </c>
      <c r="E122" s="1"/>
    </row>
    <row r="123" spans="1:5" x14ac:dyDescent="0.25">
      <c r="A123" s="213"/>
      <c r="B123" s="125" t="s">
        <v>56</v>
      </c>
      <c r="C123" s="19">
        <v>1</v>
      </c>
      <c r="D123" s="147">
        <f>SUM(D266+D309+D492)</f>
        <v>4.42</v>
      </c>
      <c r="E123" s="1"/>
    </row>
    <row r="124" spans="1:5" ht="18" customHeight="1" x14ac:dyDescent="0.25">
      <c r="A124" s="213"/>
      <c r="B124" s="125" t="s">
        <v>54</v>
      </c>
      <c r="C124" s="19">
        <v>1</v>
      </c>
      <c r="D124" s="147">
        <f>SUM(D267+D310+D493)</f>
        <v>5.1102800000000004</v>
      </c>
      <c r="E124" s="1"/>
    </row>
    <row r="125" spans="1:5" ht="17.25" customHeight="1" x14ac:dyDescent="0.25">
      <c r="A125" s="213"/>
      <c r="B125" s="125" t="s">
        <v>44</v>
      </c>
      <c r="C125" s="19">
        <v>4</v>
      </c>
      <c r="D125" s="147">
        <f>SUM(D286)</f>
        <v>177.62200000000001</v>
      </c>
      <c r="E125" s="1"/>
    </row>
    <row r="126" spans="1:5" ht="15.75" customHeight="1" x14ac:dyDescent="0.25">
      <c r="A126" s="213"/>
      <c r="B126" s="125" t="s">
        <v>111</v>
      </c>
      <c r="C126" s="14">
        <v>4</v>
      </c>
      <c r="D126" s="142">
        <f t="shared" ref="D126" si="9">SUM(D269)</f>
        <v>20</v>
      </c>
      <c r="E126" s="12"/>
    </row>
    <row r="127" spans="1:5" ht="15.75" customHeight="1" x14ac:dyDescent="0.25">
      <c r="A127" s="213"/>
      <c r="B127" s="123" t="s">
        <v>178</v>
      </c>
      <c r="C127" s="16">
        <v>4</v>
      </c>
      <c r="D127" s="147">
        <f t="shared" ref="D127:D136" si="10">SUM(D270)</f>
        <v>39</v>
      </c>
      <c r="E127" s="1"/>
    </row>
    <row r="128" spans="1:5" ht="15.75" customHeight="1" x14ac:dyDescent="0.25">
      <c r="A128" s="213"/>
      <c r="B128" s="123" t="s">
        <v>78</v>
      </c>
      <c r="C128" s="16">
        <v>1</v>
      </c>
      <c r="D128" s="147">
        <f t="shared" si="10"/>
        <v>0.44</v>
      </c>
      <c r="E128" s="1"/>
    </row>
    <row r="129" spans="1:5" ht="15.75" customHeight="1" x14ac:dyDescent="0.25">
      <c r="A129" s="213"/>
      <c r="B129" s="123" t="s">
        <v>79</v>
      </c>
      <c r="C129" s="16">
        <v>1</v>
      </c>
      <c r="D129" s="147">
        <f t="shared" si="10"/>
        <v>25.3</v>
      </c>
      <c r="E129" s="1"/>
    </row>
    <row r="130" spans="1:5" ht="15.75" customHeight="1" x14ac:dyDescent="0.25">
      <c r="A130" s="213"/>
      <c r="B130" s="123" t="s">
        <v>80</v>
      </c>
      <c r="C130" s="16">
        <v>1</v>
      </c>
      <c r="D130" s="147">
        <f t="shared" si="10"/>
        <v>8</v>
      </c>
      <c r="E130" s="1"/>
    </row>
    <row r="131" spans="1:5" ht="15.75" customHeight="1" x14ac:dyDescent="0.25">
      <c r="A131" s="213"/>
      <c r="B131" s="123" t="s">
        <v>81</v>
      </c>
      <c r="C131" s="16">
        <v>1</v>
      </c>
      <c r="D131" s="147">
        <f t="shared" si="10"/>
        <v>16.7</v>
      </c>
      <c r="E131" s="1"/>
    </row>
    <row r="132" spans="1:5" ht="15.75" customHeight="1" x14ac:dyDescent="0.25">
      <c r="A132" s="213"/>
      <c r="B132" s="123" t="s">
        <v>82</v>
      </c>
      <c r="C132" s="16">
        <v>1</v>
      </c>
      <c r="D132" s="147">
        <f t="shared" si="10"/>
        <v>3.08</v>
      </c>
      <c r="E132" s="1"/>
    </row>
    <row r="133" spans="1:5" ht="15.75" customHeight="1" x14ac:dyDescent="0.25">
      <c r="A133" s="213"/>
      <c r="B133" s="123" t="s">
        <v>83</v>
      </c>
      <c r="C133" s="16">
        <v>1</v>
      </c>
      <c r="D133" s="147">
        <f t="shared" si="10"/>
        <v>2.6</v>
      </c>
      <c r="E133" s="1"/>
    </row>
    <row r="134" spans="1:5" ht="15.75" customHeight="1" x14ac:dyDescent="0.25">
      <c r="A134" s="213"/>
      <c r="B134" s="123" t="s">
        <v>84</v>
      </c>
      <c r="C134" s="16">
        <v>1</v>
      </c>
      <c r="D134" s="147">
        <f t="shared" si="10"/>
        <v>1</v>
      </c>
      <c r="E134" s="1"/>
    </row>
    <row r="135" spans="1:5" ht="15.75" customHeight="1" x14ac:dyDescent="0.25">
      <c r="A135" s="213"/>
      <c r="B135" s="123" t="s">
        <v>62</v>
      </c>
      <c r="C135" s="16">
        <v>1</v>
      </c>
      <c r="D135" s="147">
        <f t="shared" si="10"/>
        <v>44.304000000000002</v>
      </c>
      <c r="E135" s="1"/>
    </row>
    <row r="136" spans="1:5" ht="15.75" customHeight="1" x14ac:dyDescent="0.25">
      <c r="A136" s="213"/>
      <c r="B136" s="123" t="s">
        <v>85</v>
      </c>
      <c r="C136" s="16">
        <v>2</v>
      </c>
      <c r="D136" s="147">
        <f t="shared" si="10"/>
        <v>47.8</v>
      </c>
      <c r="E136" s="1"/>
    </row>
    <row r="137" spans="1:5" ht="15" customHeight="1" x14ac:dyDescent="0.25">
      <c r="A137" s="213"/>
      <c r="B137" s="123" t="s">
        <v>86</v>
      </c>
      <c r="C137" s="16">
        <v>2</v>
      </c>
      <c r="D137" s="147">
        <f>SUM(D280)</f>
        <v>51.1</v>
      </c>
      <c r="E137" s="1"/>
    </row>
    <row r="138" spans="1:5" x14ac:dyDescent="0.25">
      <c r="A138" s="213"/>
      <c r="B138" s="125" t="s">
        <v>44</v>
      </c>
      <c r="C138" s="16">
        <v>2</v>
      </c>
      <c r="D138" s="147">
        <f t="shared" ref="D138:D153" si="11">SUM(D281)</f>
        <v>2.8410000000000002</v>
      </c>
      <c r="E138" s="1"/>
    </row>
    <row r="139" spans="1:5" x14ac:dyDescent="0.25">
      <c r="A139" s="213"/>
      <c r="B139" s="125" t="s">
        <v>44</v>
      </c>
      <c r="C139" s="16">
        <v>3</v>
      </c>
      <c r="D139" s="147">
        <f t="shared" si="11"/>
        <v>12</v>
      </c>
      <c r="E139" s="1"/>
    </row>
    <row r="140" spans="1:5" x14ac:dyDescent="0.25">
      <c r="A140" s="213"/>
      <c r="B140" s="123" t="s">
        <v>121</v>
      </c>
      <c r="C140" s="16">
        <v>3</v>
      </c>
      <c r="D140" s="147">
        <f t="shared" si="11"/>
        <v>1578</v>
      </c>
      <c r="E140" s="1"/>
    </row>
    <row r="141" spans="1:5" x14ac:dyDescent="0.25">
      <c r="A141" s="213"/>
      <c r="B141" s="123" t="s">
        <v>90</v>
      </c>
      <c r="C141" s="16">
        <v>4</v>
      </c>
      <c r="D141" s="147">
        <f t="shared" si="11"/>
        <v>285.5</v>
      </c>
      <c r="E141" s="1"/>
    </row>
    <row r="142" spans="1:5" ht="17.25" customHeight="1" x14ac:dyDescent="0.25">
      <c r="A142" s="213"/>
      <c r="B142" s="123" t="s">
        <v>87</v>
      </c>
      <c r="C142" s="16">
        <v>4</v>
      </c>
      <c r="D142" s="147">
        <f t="shared" si="11"/>
        <v>6.5919999999999996</v>
      </c>
      <c r="E142" s="1"/>
    </row>
    <row r="143" spans="1:5" ht="16.5" customHeight="1" x14ac:dyDescent="0.25">
      <c r="A143" s="213"/>
      <c r="B143" s="125" t="s">
        <v>44</v>
      </c>
      <c r="C143" s="16">
        <v>4</v>
      </c>
      <c r="D143" s="147">
        <f t="shared" si="11"/>
        <v>177.62200000000001</v>
      </c>
      <c r="E143" s="1"/>
    </row>
    <row r="144" spans="1:5" ht="16.5" customHeight="1" x14ac:dyDescent="0.25">
      <c r="A144" s="213"/>
      <c r="B144" s="125" t="s">
        <v>44</v>
      </c>
      <c r="C144" s="16">
        <v>8</v>
      </c>
      <c r="D144" s="147">
        <f t="shared" si="11"/>
        <v>144.87700000000001</v>
      </c>
      <c r="E144" s="1"/>
    </row>
    <row r="145" spans="1:6" ht="16.5" customHeight="1" x14ac:dyDescent="0.25">
      <c r="A145" s="213"/>
      <c r="B145" s="125" t="s">
        <v>44</v>
      </c>
      <c r="C145" s="16">
        <v>9</v>
      </c>
      <c r="D145" s="147">
        <f t="shared" si="11"/>
        <v>158.98699999999999</v>
      </c>
      <c r="E145" s="1"/>
    </row>
    <row r="146" spans="1:6" x14ac:dyDescent="0.25">
      <c r="A146" s="213"/>
      <c r="B146" s="125" t="s">
        <v>95</v>
      </c>
      <c r="C146" s="16">
        <v>9</v>
      </c>
      <c r="D146" s="147">
        <f t="shared" si="11"/>
        <v>0</v>
      </c>
      <c r="E146" s="1"/>
    </row>
    <row r="147" spans="1:6" x14ac:dyDescent="0.25">
      <c r="A147" s="213"/>
      <c r="B147" s="125" t="s">
        <v>44</v>
      </c>
      <c r="C147" s="16">
        <v>10</v>
      </c>
      <c r="D147" s="147">
        <f t="shared" si="11"/>
        <v>234.41</v>
      </c>
      <c r="E147" s="1"/>
    </row>
    <row r="148" spans="1:6" ht="31.5" x14ac:dyDescent="0.25">
      <c r="A148" s="213"/>
      <c r="B148" s="123" t="s">
        <v>66</v>
      </c>
      <c r="C148" s="16">
        <v>10</v>
      </c>
      <c r="D148" s="147">
        <f t="shared" si="11"/>
        <v>0.44600000000000001</v>
      </c>
      <c r="E148" s="1"/>
    </row>
    <row r="149" spans="1:6" ht="15.75" customHeight="1" x14ac:dyDescent="0.25">
      <c r="A149" s="213"/>
      <c r="B149" s="123" t="s">
        <v>92</v>
      </c>
      <c r="C149" s="16">
        <v>10</v>
      </c>
      <c r="D149" s="147">
        <f t="shared" si="11"/>
        <v>8.1</v>
      </c>
      <c r="E149" s="1"/>
    </row>
    <row r="150" spans="1:6" ht="15.75" customHeight="1" x14ac:dyDescent="0.25">
      <c r="A150" s="213"/>
      <c r="B150" s="123" t="s">
        <v>91</v>
      </c>
      <c r="C150" s="16">
        <v>10</v>
      </c>
      <c r="D150" s="147">
        <f t="shared" si="11"/>
        <v>27.3</v>
      </c>
      <c r="E150" s="1"/>
    </row>
    <row r="151" spans="1:6" ht="18.75" customHeight="1" x14ac:dyDescent="0.25">
      <c r="A151" s="213"/>
      <c r="B151" s="123" t="s">
        <v>96</v>
      </c>
      <c r="C151" s="16">
        <v>10</v>
      </c>
      <c r="D151" s="147">
        <f t="shared" si="11"/>
        <v>24.419</v>
      </c>
      <c r="E151" s="1"/>
    </row>
    <row r="152" spans="1:6" ht="18.75" customHeight="1" x14ac:dyDescent="0.25">
      <c r="A152" s="213"/>
      <c r="B152" s="187" t="s">
        <v>152</v>
      </c>
      <c r="C152" s="14">
        <v>10</v>
      </c>
      <c r="D152" s="142">
        <f t="shared" si="11"/>
        <v>0</v>
      </c>
      <c r="E152" s="12"/>
    </row>
    <row r="153" spans="1:6" ht="18" customHeight="1" thickBot="1" x14ac:dyDescent="0.3">
      <c r="A153" s="213"/>
      <c r="B153" s="122" t="s">
        <v>122</v>
      </c>
      <c r="C153" s="164">
        <v>10</v>
      </c>
      <c r="D153" s="165">
        <f t="shared" si="11"/>
        <v>0</v>
      </c>
      <c r="E153" s="166"/>
    </row>
    <row r="154" spans="1:6" ht="18" customHeight="1" thickBot="1" x14ac:dyDescent="0.3">
      <c r="A154" s="167"/>
      <c r="B154" s="31" t="s">
        <v>123</v>
      </c>
      <c r="C154" s="168"/>
      <c r="D154" s="32">
        <f>SUM(D119:D153)</f>
        <v>10097.020640000001</v>
      </c>
      <c r="E154" s="32">
        <f>SUM(E119:E153)</f>
        <v>0</v>
      </c>
    </row>
    <row r="155" spans="1:6" ht="16.5" customHeight="1" thickBot="1" x14ac:dyDescent="0.3">
      <c r="A155" s="169"/>
      <c r="B155" s="127" t="s">
        <v>8</v>
      </c>
      <c r="C155" s="158"/>
      <c r="D155" s="118">
        <f>SUM(D61+D77+D117+D154)</f>
        <v>50665.30442</v>
      </c>
      <c r="E155" s="118">
        <f>SUM(E61+E77+E117+E154)</f>
        <v>277.29782</v>
      </c>
    </row>
    <row r="156" spans="1:6" x14ac:dyDescent="0.25">
      <c r="A156" s="7"/>
      <c r="B156" s="21"/>
      <c r="C156" s="132"/>
      <c r="D156" s="8"/>
      <c r="E156" s="3"/>
    </row>
    <row r="157" spans="1:6" x14ac:dyDescent="0.25">
      <c r="A157" s="29"/>
      <c r="B157" s="95" t="s">
        <v>7</v>
      </c>
      <c r="C157" s="29"/>
      <c r="D157" s="13"/>
      <c r="E157" s="12"/>
    </row>
    <row r="158" spans="1:6" x14ac:dyDescent="0.25">
      <c r="A158" s="223">
        <v>1</v>
      </c>
      <c r="B158" s="62" t="s">
        <v>107</v>
      </c>
      <c r="C158" s="7"/>
      <c r="D158" s="20"/>
      <c r="E158" s="1"/>
    </row>
    <row r="159" spans="1:6" x14ac:dyDescent="0.25">
      <c r="A159" s="232"/>
      <c r="B159" s="125" t="s">
        <v>44</v>
      </c>
      <c r="C159" s="16">
        <v>1</v>
      </c>
      <c r="D159" s="147">
        <v>431.62599999999998</v>
      </c>
      <c r="E159" s="188"/>
      <c r="F159" s="195"/>
    </row>
    <row r="160" spans="1:6" x14ac:dyDescent="0.25">
      <c r="A160" s="232"/>
      <c r="B160" s="184" t="s">
        <v>105</v>
      </c>
      <c r="C160" s="16">
        <v>1</v>
      </c>
      <c r="D160" s="1"/>
      <c r="E160" s="188"/>
      <c r="F160" s="195"/>
    </row>
    <row r="161" spans="1:6" x14ac:dyDescent="0.25">
      <c r="A161" s="232"/>
      <c r="B161" s="183" t="s">
        <v>139</v>
      </c>
      <c r="C161" s="16">
        <v>1</v>
      </c>
      <c r="D161" s="1"/>
      <c r="E161" s="188"/>
      <c r="F161" s="195"/>
    </row>
    <row r="162" spans="1:6" x14ac:dyDescent="0.25">
      <c r="A162" s="232"/>
      <c r="B162" s="183" t="s">
        <v>138</v>
      </c>
      <c r="C162" s="16">
        <v>1</v>
      </c>
      <c r="D162" s="1"/>
      <c r="E162" s="188"/>
      <c r="F162" s="195"/>
    </row>
    <row r="163" spans="1:6" x14ac:dyDescent="0.25">
      <c r="A163" s="232"/>
      <c r="B163" s="184" t="s">
        <v>44</v>
      </c>
      <c r="C163" s="16">
        <v>2</v>
      </c>
      <c r="D163" s="1">
        <v>300</v>
      </c>
      <c r="E163" s="188"/>
      <c r="F163" s="192"/>
    </row>
    <row r="164" spans="1:6" x14ac:dyDescent="0.25">
      <c r="A164" s="232"/>
      <c r="B164" s="186" t="s">
        <v>88</v>
      </c>
      <c r="C164" s="16">
        <v>4</v>
      </c>
      <c r="D164" s="1">
        <v>382.8</v>
      </c>
      <c r="E164" s="188"/>
      <c r="F164" s="195"/>
    </row>
    <row r="165" spans="1:6" x14ac:dyDescent="0.25">
      <c r="A165" s="232"/>
      <c r="B165" s="184" t="s">
        <v>44</v>
      </c>
      <c r="C165" s="16">
        <v>4</v>
      </c>
      <c r="D165" s="1">
        <v>3520.9998399999999</v>
      </c>
      <c r="E165" s="188">
        <v>1.11849</v>
      </c>
      <c r="F165" s="193"/>
    </row>
    <row r="166" spans="1:6" x14ac:dyDescent="0.25">
      <c r="A166" s="232"/>
      <c r="B166" s="184" t="s">
        <v>105</v>
      </c>
      <c r="C166" s="16">
        <v>4</v>
      </c>
      <c r="D166" s="1"/>
      <c r="E166" s="188"/>
      <c r="F166" s="194"/>
    </row>
    <row r="167" spans="1:6" ht="31.5" x14ac:dyDescent="0.25">
      <c r="A167" s="232"/>
      <c r="B167" s="184" t="s">
        <v>168</v>
      </c>
      <c r="C167" s="16">
        <v>4</v>
      </c>
      <c r="D167" s="1">
        <v>17.93882</v>
      </c>
      <c r="E167" s="188"/>
      <c r="F167" s="196"/>
    </row>
    <row r="168" spans="1:6" ht="31.5" x14ac:dyDescent="0.25">
      <c r="A168" s="232"/>
      <c r="B168" s="184" t="s">
        <v>167</v>
      </c>
      <c r="C168" s="16">
        <v>4</v>
      </c>
      <c r="D168" s="1">
        <v>16.719329999999999</v>
      </c>
      <c r="E168" s="188"/>
      <c r="F168" s="196"/>
    </row>
    <row r="169" spans="1:6" x14ac:dyDescent="0.25">
      <c r="A169" s="232"/>
      <c r="B169" s="184" t="s">
        <v>172</v>
      </c>
      <c r="C169" s="16">
        <v>4</v>
      </c>
      <c r="D169" s="1">
        <v>39.515740000000001</v>
      </c>
      <c r="E169" s="188"/>
      <c r="F169" s="196"/>
    </row>
    <row r="170" spans="1:6" x14ac:dyDescent="0.25">
      <c r="A170" s="232"/>
      <c r="B170" s="184" t="s">
        <v>94</v>
      </c>
      <c r="C170" s="16">
        <v>4</v>
      </c>
      <c r="D170" s="1"/>
      <c r="E170" s="188"/>
      <c r="F170" s="196"/>
    </row>
    <row r="171" spans="1:6" ht="15.75" customHeight="1" x14ac:dyDescent="0.25">
      <c r="A171" s="232"/>
      <c r="B171" s="184" t="s">
        <v>159</v>
      </c>
      <c r="C171" s="16">
        <v>4</v>
      </c>
      <c r="D171" s="1">
        <v>75</v>
      </c>
      <c r="E171" s="188"/>
      <c r="F171" s="196"/>
    </row>
    <row r="172" spans="1:6" x14ac:dyDescent="0.25">
      <c r="A172" s="232"/>
      <c r="B172" s="184" t="s">
        <v>44</v>
      </c>
      <c r="C172" s="16">
        <v>5</v>
      </c>
      <c r="D172" s="1">
        <v>217.42833999999999</v>
      </c>
      <c r="E172" s="188"/>
      <c r="F172" s="194"/>
    </row>
    <row r="173" spans="1:6" x14ac:dyDescent="0.25">
      <c r="A173" s="232"/>
      <c r="B173" s="184" t="s">
        <v>139</v>
      </c>
      <c r="C173" s="16">
        <v>5</v>
      </c>
      <c r="D173" s="1">
        <v>30</v>
      </c>
      <c r="E173" s="188"/>
      <c r="F173" s="194"/>
    </row>
    <row r="174" spans="1:6" x14ac:dyDescent="0.25">
      <c r="A174" s="232"/>
      <c r="B174" s="184" t="s">
        <v>44</v>
      </c>
      <c r="C174" s="16">
        <v>6</v>
      </c>
      <c r="D174" s="1">
        <v>2162.7580499999999</v>
      </c>
      <c r="E174" s="188">
        <v>5.7599999999999998E-2</v>
      </c>
      <c r="F174" s="192"/>
    </row>
    <row r="175" spans="1:6" x14ac:dyDescent="0.25">
      <c r="A175" s="232"/>
      <c r="B175" s="183" t="s">
        <v>139</v>
      </c>
      <c r="C175" s="16">
        <v>6</v>
      </c>
      <c r="D175" s="1">
        <v>1545.8888199999999</v>
      </c>
      <c r="E175" s="188"/>
      <c r="F175" s="192"/>
    </row>
    <row r="176" spans="1:6" x14ac:dyDescent="0.25">
      <c r="A176" s="232"/>
      <c r="B176" s="184" t="s">
        <v>174</v>
      </c>
      <c r="C176" s="16">
        <v>6</v>
      </c>
      <c r="D176" s="1">
        <v>23.95994</v>
      </c>
      <c r="E176" s="188"/>
      <c r="F176" s="192"/>
    </row>
    <row r="177" spans="1:6" x14ac:dyDescent="0.25">
      <c r="A177" s="232"/>
      <c r="B177" s="215" t="s">
        <v>58</v>
      </c>
      <c r="C177" s="16">
        <v>5</v>
      </c>
      <c r="D177" s="1">
        <v>135.4</v>
      </c>
      <c r="E177" s="188"/>
      <c r="F177" s="196"/>
    </row>
    <row r="178" spans="1:6" ht="16.5" customHeight="1" x14ac:dyDescent="0.25">
      <c r="A178" s="232"/>
      <c r="B178" s="215"/>
      <c r="C178" s="14">
        <v>7</v>
      </c>
      <c r="D178" s="1">
        <v>25.6</v>
      </c>
      <c r="E178" s="188"/>
      <c r="F178" s="196"/>
    </row>
    <row r="179" spans="1:6" ht="15" customHeight="1" x14ac:dyDescent="0.25">
      <c r="A179" s="232"/>
      <c r="B179" s="216" t="s">
        <v>57</v>
      </c>
      <c r="C179" s="16">
        <v>5</v>
      </c>
      <c r="D179" s="1">
        <v>3.6446000000000001</v>
      </c>
      <c r="E179" s="188"/>
      <c r="F179" s="196"/>
    </row>
    <row r="180" spans="1:6" ht="15" customHeight="1" x14ac:dyDescent="0.25">
      <c r="A180" s="232"/>
      <c r="B180" s="217"/>
      <c r="C180" s="16">
        <v>7</v>
      </c>
      <c r="D180" s="1">
        <v>6.7380000000000004</v>
      </c>
      <c r="E180" s="188"/>
      <c r="F180" s="196"/>
    </row>
    <row r="181" spans="1:6" x14ac:dyDescent="0.25">
      <c r="A181" s="232"/>
      <c r="B181" s="125" t="s">
        <v>44</v>
      </c>
      <c r="C181" s="16">
        <v>7</v>
      </c>
      <c r="D181" s="1">
        <v>233.77404000000001</v>
      </c>
      <c r="E181" s="188"/>
      <c r="F181" s="194"/>
    </row>
    <row r="182" spans="1:6" x14ac:dyDescent="0.25">
      <c r="A182" s="232"/>
      <c r="B182" s="184" t="s">
        <v>105</v>
      </c>
      <c r="C182" s="16">
        <v>7</v>
      </c>
      <c r="D182" s="1"/>
      <c r="E182" s="188"/>
      <c r="F182" s="194"/>
    </row>
    <row r="183" spans="1:6" x14ac:dyDescent="0.25">
      <c r="A183" s="232"/>
      <c r="B183" s="183" t="s">
        <v>139</v>
      </c>
      <c r="C183" s="16">
        <v>7</v>
      </c>
      <c r="D183" s="1">
        <v>639.17575999999997</v>
      </c>
      <c r="E183" s="188"/>
      <c r="F183" s="194"/>
    </row>
    <row r="184" spans="1:6" x14ac:dyDescent="0.25">
      <c r="A184" s="232"/>
      <c r="B184" s="183" t="s">
        <v>139</v>
      </c>
      <c r="C184" s="16">
        <v>4</v>
      </c>
      <c r="D184" s="1">
        <v>8869.1917599999997</v>
      </c>
      <c r="E184" s="188"/>
      <c r="F184" s="196"/>
    </row>
    <row r="185" spans="1:6" x14ac:dyDescent="0.25">
      <c r="A185" s="232"/>
      <c r="B185" s="183" t="s">
        <v>138</v>
      </c>
      <c r="C185" s="16">
        <v>4</v>
      </c>
      <c r="D185" s="1">
        <v>40.01</v>
      </c>
      <c r="E185" s="188"/>
      <c r="F185" s="196"/>
    </row>
    <row r="186" spans="1:6" x14ac:dyDescent="0.25">
      <c r="A186" s="232"/>
      <c r="B186" s="183" t="s">
        <v>99</v>
      </c>
      <c r="C186" s="124">
        <v>4</v>
      </c>
      <c r="D186" s="1"/>
      <c r="E186" s="188"/>
      <c r="F186" s="196"/>
    </row>
    <row r="187" spans="1:6" x14ac:dyDescent="0.25">
      <c r="A187" s="232"/>
      <c r="B187" s="183" t="s">
        <v>100</v>
      </c>
      <c r="C187" s="124">
        <v>4</v>
      </c>
      <c r="D187" s="1">
        <v>6.0654199999999996</v>
      </c>
      <c r="E187" s="188"/>
      <c r="F187" s="196"/>
    </row>
    <row r="188" spans="1:6" x14ac:dyDescent="0.25">
      <c r="A188" s="232"/>
      <c r="B188" s="184" t="s">
        <v>101</v>
      </c>
      <c r="C188" s="124">
        <v>7</v>
      </c>
      <c r="D188" s="1">
        <v>5.9783400000000002</v>
      </c>
      <c r="E188" s="188"/>
      <c r="F188" s="196"/>
    </row>
    <row r="189" spans="1:6" x14ac:dyDescent="0.25">
      <c r="A189" s="232"/>
      <c r="B189" s="183" t="s">
        <v>99</v>
      </c>
      <c r="C189" s="124">
        <v>7</v>
      </c>
      <c r="D189" s="1">
        <v>1.6331100000000001</v>
      </c>
      <c r="E189" s="188"/>
      <c r="F189" s="196"/>
    </row>
    <row r="190" spans="1:6" x14ac:dyDescent="0.25">
      <c r="A190" s="232"/>
      <c r="B190" s="183" t="s">
        <v>139</v>
      </c>
      <c r="C190" s="124">
        <v>7</v>
      </c>
      <c r="D190" s="1"/>
      <c r="E190" s="188"/>
      <c r="F190" s="196"/>
    </row>
    <row r="191" spans="1:6" x14ac:dyDescent="0.25">
      <c r="A191" s="232"/>
      <c r="B191" s="183" t="s">
        <v>138</v>
      </c>
      <c r="C191" s="124">
        <v>7</v>
      </c>
      <c r="D191" s="1">
        <v>37.901420000000002</v>
      </c>
      <c r="E191" s="188"/>
      <c r="F191" s="196"/>
    </row>
    <row r="192" spans="1:6" x14ac:dyDescent="0.25">
      <c r="A192" s="232"/>
      <c r="B192" s="183" t="s">
        <v>44</v>
      </c>
      <c r="C192" s="124">
        <v>8</v>
      </c>
      <c r="D192" s="147">
        <v>292.02229999999997</v>
      </c>
      <c r="E192" s="188"/>
      <c r="F192" s="194"/>
    </row>
    <row r="193" spans="1:6" x14ac:dyDescent="0.25">
      <c r="A193" s="232"/>
      <c r="B193" s="184" t="s">
        <v>105</v>
      </c>
      <c r="C193" s="124">
        <v>8</v>
      </c>
      <c r="D193" s="147"/>
      <c r="E193" s="188"/>
      <c r="F193" s="194"/>
    </row>
    <row r="194" spans="1:6" x14ac:dyDescent="0.25">
      <c r="A194" s="232"/>
      <c r="B194" s="125" t="s">
        <v>101</v>
      </c>
      <c r="C194" s="124">
        <v>8</v>
      </c>
      <c r="D194" s="1">
        <v>13.341060000000001</v>
      </c>
      <c r="E194" s="188"/>
      <c r="F194" s="196"/>
    </row>
    <row r="195" spans="1:6" x14ac:dyDescent="0.25">
      <c r="A195" s="232"/>
      <c r="B195" s="183" t="s">
        <v>165</v>
      </c>
      <c r="C195" s="124">
        <v>8</v>
      </c>
      <c r="D195" s="1">
        <v>8.8859200000000005</v>
      </c>
      <c r="E195" s="188"/>
      <c r="F195" s="196"/>
    </row>
    <row r="196" spans="1:6" x14ac:dyDescent="0.25">
      <c r="A196" s="232"/>
      <c r="B196" s="122" t="s">
        <v>139</v>
      </c>
      <c r="C196" s="124">
        <v>8</v>
      </c>
      <c r="D196" s="1">
        <v>532.47161000000006</v>
      </c>
      <c r="E196" s="188"/>
      <c r="F196" s="196"/>
    </row>
    <row r="197" spans="1:6" x14ac:dyDescent="0.25">
      <c r="A197" s="232"/>
      <c r="B197" s="122" t="s">
        <v>140</v>
      </c>
      <c r="C197" s="124">
        <v>8</v>
      </c>
      <c r="D197" s="1">
        <v>41.018509999999999</v>
      </c>
      <c r="E197" s="188"/>
      <c r="F197" s="196"/>
    </row>
    <row r="198" spans="1:6" x14ac:dyDescent="0.25">
      <c r="A198" s="232"/>
      <c r="B198" s="122" t="s">
        <v>44</v>
      </c>
      <c r="C198" s="124">
        <v>9</v>
      </c>
      <c r="D198" s="1">
        <v>1026.7483099999999</v>
      </c>
      <c r="E198" s="188"/>
      <c r="F198" s="193"/>
    </row>
    <row r="199" spans="1:6" x14ac:dyDescent="0.25">
      <c r="A199" s="232"/>
      <c r="B199" s="184" t="s">
        <v>105</v>
      </c>
      <c r="C199" s="28">
        <v>9</v>
      </c>
      <c r="D199" s="1"/>
      <c r="E199" s="188"/>
      <c r="F199" s="194"/>
    </row>
    <row r="200" spans="1:6" x14ac:dyDescent="0.25">
      <c r="A200" s="232"/>
      <c r="B200" s="125" t="s">
        <v>101</v>
      </c>
      <c r="C200" s="28">
        <v>9</v>
      </c>
      <c r="D200" s="1">
        <v>102.60962000000001</v>
      </c>
      <c r="E200" s="188"/>
      <c r="F200" s="196"/>
    </row>
    <row r="201" spans="1:6" x14ac:dyDescent="0.25">
      <c r="A201" s="232"/>
      <c r="B201" s="183" t="s">
        <v>99</v>
      </c>
      <c r="C201" s="28">
        <v>9</v>
      </c>
      <c r="D201" s="1">
        <v>6.4219999999999999E-2</v>
      </c>
      <c r="E201" s="188"/>
      <c r="F201" s="196"/>
    </row>
    <row r="202" spans="1:6" x14ac:dyDescent="0.25">
      <c r="A202" s="232"/>
      <c r="B202" s="122" t="s">
        <v>139</v>
      </c>
      <c r="C202" s="28">
        <v>9</v>
      </c>
      <c r="D202" s="1">
        <v>2157.22811</v>
      </c>
      <c r="E202" s="188"/>
      <c r="F202" s="196"/>
    </row>
    <row r="203" spans="1:6" x14ac:dyDescent="0.25">
      <c r="A203" s="232"/>
      <c r="B203" s="122" t="s">
        <v>138</v>
      </c>
      <c r="C203" s="28">
        <v>9</v>
      </c>
      <c r="D203" s="1">
        <v>1845.85844</v>
      </c>
      <c r="E203" s="188"/>
      <c r="F203" s="196"/>
    </row>
    <row r="204" spans="1:6" ht="15.75" customHeight="1" x14ac:dyDescent="0.25">
      <c r="A204" s="232"/>
      <c r="B204" s="125" t="s">
        <v>44</v>
      </c>
      <c r="C204" s="4">
        <v>10</v>
      </c>
      <c r="D204" s="12">
        <v>365.54406</v>
      </c>
      <c r="E204" s="189"/>
      <c r="F204" s="194"/>
    </row>
    <row r="205" spans="1:6" ht="15.75" customHeight="1" x14ac:dyDescent="0.25">
      <c r="A205" s="232"/>
      <c r="B205" s="184" t="s">
        <v>105</v>
      </c>
      <c r="C205" s="4">
        <v>10</v>
      </c>
      <c r="D205" s="12"/>
      <c r="E205" s="189"/>
      <c r="F205" s="193"/>
    </row>
    <row r="206" spans="1:6" ht="15.75" customHeight="1" x14ac:dyDescent="0.25">
      <c r="A206" s="232"/>
      <c r="B206" s="125" t="s">
        <v>101</v>
      </c>
      <c r="C206" s="120">
        <v>10</v>
      </c>
      <c r="D206" s="27">
        <v>11.63158</v>
      </c>
      <c r="E206" s="190"/>
      <c r="F206" s="193"/>
    </row>
    <row r="207" spans="1:6" ht="15.75" customHeight="1" thickBot="1" x14ac:dyDescent="0.3">
      <c r="A207" s="224"/>
      <c r="B207" s="122" t="s">
        <v>139</v>
      </c>
      <c r="C207" s="120">
        <v>10</v>
      </c>
      <c r="D207" s="27">
        <v>1160.4299799999999</v>
      </c>
      <c r="E207" s="190"/>
      <c r="F207" s="196"/>
    </row>
    <row r="208" spans="1:6" ht="15.75" customHeight="1" thickBot="1" x14ac:dyDescent="0.3">
      <c r="A208" s="148"/>
      <c r="B208" s="127" t="s">
        <v>123</v>
      </c>
      <c r="C208" s="66"/>
      <c r="D208" s="127">
        <f>SUM(D159:D207)</f>
        <v>26327.601049999997</v>
      </c>
      <c r="E208" s="191">
        <f>SUM(E159:E204)</f>
        <v>1.1760900000000001</v>
      </c>
      <c r="F208" s="194"/>
    </row>
    <row r="209" spans="1:5" ht="15.75" customHeight="1" x14ac:dyDescent="0.25">
      <c r="A209" s="233">
        <v>2</v>
      </c>
      <c r="B209" s="8" t="s">
        <v>109</v>
      </c>
      <c r="C209" s="124"/>
      <c r="D209" s="1"/>
      <c r="E209" s="1"/>
    </row>
    <row r="210" spans="1:5" ht="15.75" customHeight="1" x14ac:dyDescent="0.25">
      <c r="A210" s="210"/>
      <c r="B210" s="125" t="s">
        <v>119</v>
      </c>
      <c r="C210" s="124">
        <v>8</v>
      </c>
      <c r="D210" s="1">
        <v>48</v>
      </c>
      <c r="E210" s="1"/>
    </row>
    <row r="211" spans="1:5" ht="15.75" customHeight="1" x14ac:dyDescent="0.25">
      <c r="A211" s="210"/>
      <c r="B211" s="125" t="s">
        <v>120</v>
      </c>
      <c r="C211" s="124">
        <v>8</v>
      </c>
      <c r="D211" s="1">
        <v>283.69</v>
      </c>
      <c r="E211" s="1"/>
    </row>
    <row r="212" spans="1:5" ht="15.75" customHeight="1" x14ac:dyDescent="0.25">
      <c r="A212" s="210"/>
      <c r="B212" s="125" t="s">
        <v>44</v>
      </c>
      <c r="C212" s="124">
        <v>9</v>
      </c>
      <c r="D212" s="1">
        <v>732.90965000000006</v>
      </c>
      <c r="E212" s="1">
        <v>0.28294000000000002</v>
      </c>
    </row>
    <row r="213" spans="1:5" ht="15.75" customHeight="1" x14ac:dyDescent="0.25">
      <c r="A213" s="210"/>
      <c r="B213" s="125" t="s">
        <v>171</v>
      </c>
      <c r="C213" s="124">
        <v>9</v>
      </c>
      <c r="D213" s="1">
        <v>60</v>
      </c>
      <c r="E213" s="1"/>
    </row>
    <row r="214" spans="1:5" ht="15.75" customHeight="1" x14ac:dyDescent="0.25">
      <c r="A214" s="210"/>
      <c r="B214" s="125" t="s">
        <v>134</v>
      </c>
      <c r="C214" s="124">
        <v>9</v>
      </c>
      <c r="D214" s="1">
        <v>432.98</v>
      </c>
      <c r="E214" s="1"/>
    </row>
    <row r="215" spans="1:5" ht="15.75" customHeight="1" x14ac:dyDescent="0.25">
      <c r="A215" s="210"/>
      <c r="B215" s="125" t="s">
        <v>169</v>
      </c>
      <c r="C215" s="124">
        <v>9</v>
      </c>
      <c r="D215" s="1">
        <v>50</v>
      </c>
      <c r="E215" s="1"/>
    </row>
    <row r="216" spans="1:5" ht="17.25" customHeight="1" x14ac:dyDescent="0.25">
      <c r="A216" s="210"/>
      <c r="B216" s="125" t="s">
        <v>35</v>
      </c>
      <c r="C216" s="124">
        <v>9</v>
      </c>
      <c r="D216" s="1">
        <v>140.96799999999999</v>
      </c>
      <c r="E216" s="1"/>
    </row>
    <row r="217" spans="1:5" ht="30" customHeight="1" x14ac:dyDescent="0.25">
      <c r="A217" s="210"/>
      <c r="B217" s="125" t="s">
        <v>130</v>
      </c>
      <c r="C217" s="124">
        <v>9</v>
      </c>
      <c r="D217" s="1">
        <v>1599.4349999999999</v>
      </c>
      <c r="E217" s="1"/>
    </row>
    <row r="218" spans="1:5" ht="30" customHeight="1" x14ac:dyDescent="0.25">
      <c r="A218" s="210"/>
      <c r="B218" s="125" t="s">
        <v>130</v>
      </c>
      <c r="C218" s="124">
        <v>9</v>
      </c>
      <c r="D218" s="1">
        <v>3.7160000000000002</v>
      </c>
      <c r="E218" s="1"/>
    </row>
    <row r="219" spans="1:5" ht="16.5" customHeight="1" x14ac:dyDescent="0.25">
      <c r="A219" s="210"/>
      <c r="B219" s="125" t="s">
        <v>118</v>
      </c>
      <c r="C219" s="124">
        <v>9</v>
      </c>
      <c r="D219" s="1">
        <v>285.20699999999999</v>
      </c>
      <c r="E219" s="1"/>
    </row>
    <row r="220" spans="1:5" ht="15.75" customHeight="1" x14ac:dyDescent="0.25">
      <c r="A220" s="210"/>
      <c r="B220" s="122" t="s">
        <v>139</v>
      </c>
      <c r="C220" s="28">
        <v>9</v>
      </c>
      <c r="D220" s="1"/>
      <c r="E220" s="1"/>
    </row>
    <row r="221" spans="1:5" ht="15.75" customHeight="1" x14ac:dyDescent="0.25">
      <c r="A221" s="210"/>
      <c r="B221" s="122" t="s">
        <v>138</v>
      </c>
      <c r="C221" s="28">
        <v>9</v>
      </c>
      <c r="D221" s="1"/>
      <c r="E221" s="1"/>
    </row>
    <row r="222" spans="1:5" ht="15.75" customHeight="1" x14ac:dyDescent="0.25">
      <c r="A222" s="210"/>
      <c r="B222" s="122" t="s">
        <v>101</v>
      </c>
      <c r="C222" s="28">
        <v>9</v>
      </c>
      <c r="D222" s="1">
        <v>44.27664</v>
      </c>
      <c r="E222" s="1"/>
    </row>
    <row r="223" spans="1:5" ht="15.75" customHeight="1" thickBot="1" x14ac:dyDescent="0.3">
      <c r="A223" s="211"/>
      <c r="B223" s="122" t="s">
        <v>99</v>
      </c>
      <c r="C223" s="149">
        <v>9</v>
      </c>
      <c r="D223" s="33">
        <v>7.5346700000000002</v>
      </c>
      <c r="E223" s="33"/>
    </row>
    <row r="224" spans="1:5" ht="15.75" customHeight="1" thickBot="1" x14ac:dyDescent="0.3">
      <c r="A224" s="198"/>
      <c r="B224" s="127" t="s">
        <v>123</v>
      </c>
      <c r="C224" s="150"/>
      <c r="D224" s="127">
        <f>SUM(D210:D223)</f>
        <v>3688.7169599999997</v>
      </c>
      <c r="E224" s="67">
        <f>SUM(E210:E223)</f>
        <v>0.28294000000000002</v>
      </c>
    </row>
    <row r="225" spans="1:5" ht="15.75" customHeight="1" x14ac:dyDescent="0.25">
      <c r="A225" s="222">
        <v>3</v>
      </c>
      <c r="B225" s="21" t="s">
        <v>106</v>
      </c>
      <c r="C225" s="16"/>
      <c r="D225" s="143"/>
      <c r="E225" s="1"/>
    </row>
    <row r="226" spans="1:5" ht="15.75" customHeight="1" x14ac:dyDescent="0.25">
      <c r="A226" s="213"/>
      <c r="B226" s="125" t="s">
        <v>66</v>
      </c>
      <c r="C226" s="16">
        <v>10</v>
      </c>
      <c r="D226" s="147">
        <v>11.154</v>
      </c>
      <c r="E226" s="17"/>
    </row>
    <row r="227" spans="1:5" ht="15.75" customHeight="1" x14ac:dyDescent="0.25">
      <c r="A227" s="213"/>
      <c r="B227" s="125" t="s">
        <v>41</v>
      </c>
      <c r="C227" s="16">
        <v>10</v>
      </c>
      <c r="D227" s="142">
        <v>114.008</v>
      </c>
      <c r="E227" s="17"/>
    </row>
    <row r="228" spans="1:5" ht="15.75" customHeight="1" x14ac:dyDescent="0.25">
      <c r="A228" s="213"/>
      <c r="B228" s="125" t="s">
        <v>154</v>
      </c>
      <c r="C228" s="16">
        <v>10</v>
      </c>
      <c r="D228" s="147"/>
      <c r="E228" s="17"/>
    </row>
    <row r="229" spans="1:5" ht="29.25" customHeight="1" x14ac:dyDescent="0.25">
      <c r="A229" s="213"/>
      <c r="B229" s="125" t="s">
        <v>133</v>
      </c>
      <c r="C229" s="16">
        <v>10</v>
      </c>
      <c r="D229" s="147">
        <v>20.954000000000001</v>
      </c>
      <c r="E229" s="17"/>
    </row>
    <row r="230" spans="1:5" ht="29.25" customHeight="1" x14ac:dyDescent="0.25">
      <c r="A230" s="213"/>
      <c r="B230" s="125" t="s">
        <v>146</v>
      </c>
      <c r="C230" s="16">
        <v>10</v>
      </c>
      <c r="D230" s="147"/>
      <c r="E230" s="17"/>
    </row>
    <row r="231" spans="1:5" ht="17.25" customHeight="1" x14ac:dyDescent="0.25">
      <c r="A231" s="213"/>
      <c r="B231" s="125" t="s">
        <v>113</v>
      </c>
      <c r="C231" s="16">
        <v>10</v>
      </c>
      <c r="D231" s="147">
        <v>10.593999999999999</v>
      </c>
      <c r="E231" s="17"/>
    </row>
    <row r="232" spans="1:5" ht="15.75" customHeight="1" x14ac:dyDescent="0.25">
      <c r="A232" s="213"/>
      <c r="B232" s="125" t="s">
        <v>67</v>
      </c>
      <c r="C232" s="16">
        <v>10</v>
      </c>
      <c r="D232" s="147">
        <v>270</v>
      </c>
      <c r="E232" s="17"/>
    </row>
    <row r="233" spans="1:5" ht="15.75" customHeight="1" x14ac:dyDescent="0.25">
      <c r="A233" s="213"/>
      <c r="B233" s="125" t="s">
        <v>68</v>
      </c>
      <c r="C233" s="16">
        <v>10</v>
      </c>
      <c r="D233" s="147">
        <v>972.54</v>
      </c>
      <c r="E233" s="1"/>
    </row>
    <row r="234" spans="1:5" ht="15.75" customHeight="1" x14ac:dyDescent="0.25">
      <c r="A234" s="213"/>
      <c r="B234" s="125" t="s">
        <v>69</v>
      </c>
      <c r="C234" s="14">
        <v>7</v>
      </c>
      <c r="D234" s="147">
        <v>3.1</v>
      </c>
      <c r="E234" s="133"/>
    </row>
    <row r="235" spans="1:5" ht="30" customHeight="1" x14ac:dyDescent="0.25">
      <c r="A235" s="213"/>
      <c r="B235" s="125" t="s">
        <v>124</v>
      </c>
      <c r="C235" s="16">
        <v>10</v>
      </c>
      <c r="D235" s="147">
        <v>75.72</v>
      </c>
      <c r="E235" s="17"/>
    </row>
    <row r="236" spans="1:5" ht="15.75" customHeight="1" x14ac:dyDescent="0.25">
      <c r="A236" s="213"/>
      <c r="B236" s="9" t="s">
        <v>44</v>
      </c>
      <c r="C236" s="16">
        <v>8</v>
      </c>
      <c r="D236" s="147">
        <v>5</v>
      </c>
      <c r="E236" s="17"/>
    </row>
    <row r="237" spans="1:5" ht="15.75" customHeight="1" x14ac:dyDescent="0.25">
      <c r="A237" s="213"/>
      <c r="B237" s="9" t="s">
        <v>125</v>
      </c>
      <c r="C237" s="16">
        <v>8</v>
      </c>
      <c r="D237" s="1">
        <v>23.23</v>
      </c>
      <c r="E237" s="17"/>
    </row>
    <row r="238" spans="1:5" ht="15.75" customHeight="1" x14ac:dyDescent="0.25">
      <c r="A238" s="213"/>
      <c r="B238" s="9" t="s">
        <v>125</v>
      </c>
      <c r="C238" s="16">
        <v>9</v>
      </c>
      <c r="D238" s="1">
        <v>12</v>
      </c>
      <c r="E238" s="17"/>
    </row>
    <row r="239" spans="1:5" ht="15.75" customHeight="1" x14ac:dyDescent="0.25">
      <c r="A239" s="213"/>
      <c r="B239" s="25" t="s">
        <v>70</v>
      </c>
      <c r="C239" s="16">
        <v>10</v>
      </c>
      <c r="D239" s="1">
        <v>228.8</v>
      </c>
      <c r="E239" s="17"/>
    </row>
    <row r="240" spans="1:5" ht="15.75" customHeight="1" x14ac:dyDescent="0.25">
      <c r="A240" s="213"/>
      <c r="B240" s="25" t="s">
        <v>143</v>
      </c>
      <c r="C240" s="16">
        <v>10</v>
      </c>
      <c r="D240" s="1"/>
      <c r="E240" s="17"/>
    </row>
    <row r="241" spans="1:5" ht="15.75" customHeight="1" x14ac:dyDescent="0.25">
      <c r="A241" s="213"/>
      <c r="B241" s="9" t="s">
        <v>74</v>
      </c>
      <c r="C241" s="16">
        <v>10</v>
      </c>
      <c r="D241" s="1">
        <v>26.4</v>
      </c>
      <c r="E241" s="17"/>
    </row>
    <row r="242" spans="1:5" ht="15.75" customHeight="1" x14ac:dyDescent="0.25">
      <c r="A242" s="213"/>
      <c r="B242" s="9" t="s">
        <v>71</v>
      </c>
      <c r="C242" s="16">
        <v>10</v>
      </c>
      <c r="D242" s="1">
        <v>557.82299999999998</v>
      </c>
      <c r="E242" s="17"/>
    </row>
    <row r="243" spans="1:5" ht="15.75" customHeight="1" x14ac:dyDescent="0.25">
      <c r="A243" s="213"/>
      <c r="B243" s="25" t="s">
        <v>73</v>
      </c>
      <c r="C243" s="14">
        <v>10</v>
      </c>
      <c r="D243" s="12">
        <v>151.37299999999999</v>
      </c>
      <c r="E243" s="133"/>
    </row>
    <row r="244" spans="1:5" ht="15.75" customHeight="1" x14ac:dyDescent="0.25">
      <c r="A244" s="213"/>
      <c r="B244" s="18" t="s">
        <v>72</v>
      </c>
      <c r="C244" s="14">
        <v>10</v>
      </c>
      <c r="D244" s="1"/>
      <c r="E244" s="1"/>
    </row>
    <row r="245" spans="1:5" ht="32.25" customHeight="1" x14ac:dyDescent="0.25">
      <c r="A245" s="213"/>
      <c r="B245" s="9" t="s">
        <v>144</v>
      </c>
      <c r="C245" s="14">
        <v>10</v>
      </c>
      <c r="D245" s="1"/>
      <c r="E245" s="1"/>
    </row>
    <row r="246" spans="1:5" ht="32.25" customHeight="1" x14ac:dyDescent="0.25">
      <c r="A246" s="213"/>
      <c r="B246" s="9" t="s">
        <v>151</v>
      </c>
      <c r="C246" s="14">
        <v>10</v>
      </c>
      <c r="D246" s="1"/>
      <c r="E246" s="1"/>
    </row>
    <row r="247" spans="1:5" ht="22.5" customHeight="1" x14ac:dyDescent="0.25">
      <c r="A247" s="213"/>
      <c r="B247" s="9" t="s">
        <v>152</v>
      </c>
      <c r="C247" s="14">
        <v>10</v>
      </c>
      <c r="D247" s="1"/>
      <c r="E247" s="1"/>
    </row>
    <row r="248" spans="1:5" ht="16.5" customHeight="1" x14ac:dyDescent="0.25">
      <c r="A248" s="213"/>
      <c r="B248" s="9" t="s">
        <v>148</v>
      </c>
      <c r="C248" s="14">
        <v>10</v>
      </c>
      <c r="D248" s="1"/>
      <c r="E248" s="1"/>
    </row>
    <row r="249" spans="1:5" ht="16.5" customHeight="1" x14ac:dyDescent="0.25">
      <c r="A249" s="213"/>
      <c r="B249" s="134" t="s">
        <v>44</v>
      </c>
      <c r="C249" s="14">
        <v>7</v>
      </c>
      <c r="D249" s="1"/>
      <c r="E249" s="1"/>
    </row>
    <row r="250" spans="1:5" ht="16.5" customHeight="1" x14ac:dyDescent="0.25">
      <c r="A250" s="213"/>
      <c r="B250" s="41" t="s">
        <v>139</v>
      </c>
      <c r="C250" s="14">
        <v>7</v>
      </c>
      <c r="D250" s="1"/>
      <c r="E250" s="1"/>
    </row>
    <row r="251" spans="1:5" ht="16.5" customHeight="1" x14ac:dyDescent="0.25">
      <c r="A251" s="213"/>
      <c r="B251" s="41" t="s">
        <v>164</v>
      </c>
      <c r="C251" s="14"/>
      <c r="D251" s="1"/>
      <c r="E251" s="1"/>
    </row>
    <row r="252" spans="1:5" ht="16.5" customHeight="1" x14ac:dyDescent="0.25">
      <c r="A252" s="213"/>
      <c r="B252" s="41" t="s">
        <v>165</v>
      </c>
      <c r="C252" s="14">
        <v>7</v>
      </c>
      <c r="D252" s="1">
        <v>1.2974300000000001</v>
      </c>
      <c r="E252" s="1"/>
    </row>
    <row r="253" spans="1:5" ht="15.75" customHeight="1" x14ac:dyDescent="0.25">
      <c r="A253" s="213"/>
      <c r="B253" s="134" t="s">
        <v>44</v>
      </c>
      <c r="C253" s="14">
        <v>10</v>
      </c>
      <c r="D253" s="142">
        <v>3415.9459999999999</v>
      </c>
      <c r="E253" s="12">
        <v>274.81022999999999</v>
      </c>
    </row>
    <row r="254" spans="1:5" ht="15.75" customHeight="1" x14ac:dyDescent="0.25">
      <c r="A254" s="213"/>
      <c r="B254" s="134" t="s">
        <v>160</v>
      </c>
      <c r="C254" s="16">
        <v>10</v>
      </c>
      <c r="D254" s="1">
        <v>980</v>
      </c>
      <c r="E254" s="1"/>
    </row>
    <row r="255" spans="1:5" ht="15.75" customHeight="1" x14ac:dyDescent="0.25">
      <c r="A255" s="213"/>
      <c r="B255" s="41" t="s">
        <v>65</v>
      </c>
      <c r="C255" s="4">
        <v>10</v>
      </c>
      <c r="D255" s="27">
        <v>120.59966</v>
      </c>
      <c r="E255" s="10"/>
    </row>
    <row r="256" spans="1:5" ht="15.75" customHeight="1" x14ac:dyDescent="0.25">
      <c r="A256" s="213"/>
      <c r="B256" s="41" t="s">
        <v>103</v>
      </c>
      <c r="C256" s="4">
        <v>10</v>
      </c>
      <c r="D256" s="12">
        <v>42.3</v>
      </c>
      <c r="E256" s="10"/>
    </row>
    <row r="257" spans="1:5" ht="15.75" customHeight="1" x14ac:dyDescent="0.25">
      <c r="A257" s="213"/>
      <c r="B257" s="41" t="s">
        <v>139</v>
      </c>
      <c r="C257" s="4">
        <v>10</v>
      </c>
      <c r="D257" s="12">
        <v>33.811190000000003</v>
      </c>
      <c r="E257" s="10"/>
    </row>
    <row r="258" spans="1:5" ht="18" customHeight="1" x14ac:dyDescent="0.25">
      <c r="A258" s="213"/>
      <c r="B258" s="41" t="s">
        <v>138</v>
      </c>
      <c r="C258" s="4">
        <v>10</v>
      </c>
      <c r="D258" s="12">
        <v>4.6063900000000002</v>
      </c>
      <c r="E258" s="10"/>
    </row>
    <row r="259" spans="1:5" ht="17.25" customHeight="1" x14ac:dyDescent="0.25">
      <c r="A259" s="213"/>
      <c r="B259" s="41" t="s">
        <v>165</v>
      </c>
      <c r="C259" s="4">
        <v>10</v>
      </c>
      <c r="D259" s="12">
        <v>2.2521599999999999</v>
      </c>
      <c r="E259" s="10"/>
    </row>
    <row r="260" spans="1:5" ht="21" customHeight="1" thickBot="1" x14ac:dyDescent="0.3">
      <c r="A260" s="214"/>
      <c r="B260" s="122" t="s">
        <v>164</v>
      </c>
      <c r="C260" s="120">
        <v>10</v>
      </c>
      <c r="D260" s="27">
        <v>5.0539399999999999</v>
      </c>
      <c r="E260" s="119"/>
    </row>
    <row r="261" spans="1:5" ht="16.5" customHeight="1" thickBot="1" x14ac:dyDescent="0.3">
      <c r="A261" s="151"/>
      <c r="B261" s="127" t="s">
        <v>123</v>
      </c>
      <c r="C261" s="150"/>
      <c r="D261" s="127">
        <f>SUM(D226:D260)</f>
        <v>7088.5627700000005</v>
      </c>
      <c r="E261" s="161">
        <f>SUM(E226:E260)</f>
        <v>274.81022999999999</v>
      </c>
    </row>
    <row r="262" spans="1:5" ht="17.25" customHeight="1" x14ac:dyDescent="0.25">
      <c r="A262" s="213">
        <v>4</v>
      </c>
      <c r="B262" s="8" t="s">
        <v>6</v>
      </c>
      <c r="C262" s="19"/>
      <c r="D262" s="1"/>
      <c r="E262" s="1"/>
    </row>
    <row r="263" spans="1:5" ht="17.25" customHeight="1" x14ac:dyDescent="0.25">
      <c r="A263" s="213"/>
      <c r="B263" s="125" t="s">
        <v>44</v>
      </c>
      <c r="C263" s="19">
        <v>1</v>
      </c>
      <c r="D263" s="147">
        <v>4960.9059999999999</v>
      </c>
      <c r="E263" s="1">
        <v>0.91171999999999997</v>
      </c>
    </row>
    <row r="264" spans="1:5" ht="17.25" customHeight="1" x14ac:dyDescent="0.25">
      <c r="A264" s="213"/>
      <c r="B264" s="125" t="s">
        <v>77</v>
      </c>
      <c r="C264" s="19">
        <v>1</v>
      </c>
      <c r="D264" s="147">
        <v>29.1312</v>
      </c>
      <c r="E264" s="1"/>
    </row>
    <row r="265" spans="1:5" ht="17.25" customHeight="1" x14ac:dyDescent="0.25">
      <c r="A265" s="213"/>
      <c r="B265" s="125" t="s">
        <v>63</v>
      </c>
      <c r="C265" s="19">
        <v>1</v>
      </c>
      <c r="D265" s="147">
        <v>250</v>
      </c>
      <c r="E265" s="1"/>
    </row>
    <row r="266" spans="1:5" ht="17.25" customHeight="1" x14ac:dyDescent="0.25">
      <c r="A266" s="213"/>
      <c r="B266" s="125" t="s">
        <v>56</v>
      </c>
      <c r="C266" s="19">
        <v>1</v>
      </c>
      <c r="D266" s="147">
        <v>3.12</v>
      </c>
      <c r="E266" s="1"/>
    </row>
    <row r="267" spans="1:5" ht="17.25" customHeight="1" x14ac:dyDescent="0.25">
      <c r="A267" s="213"/>
      <c r="B267" s="125" t="s">
        <v>54</v>
      </c>
      <c r="C267" s="19">
        <v>1</v>
      </c>
      <c r="D267" s="147">
        <v>4.59781</v>
      </c>
      <c r="E267" s="1"/>
    </row>
    <row r="268" spans="1:5" ht="17.25" customHeight="1" x14ac:dyDescent="0.25">
      <c r="A268" s="213"/>
      <c r="B268" s="125" t="s">
        <v>44</v>
      </c>
      <c r="C268" s="19">
        <v>4</v>
      </c>
      <c r="D268" s="147">
        <v>27</v>
      </c>
      <c r="E268" s="1"/>
    </row>
    <row r="269" spans="1:5" ht="18.75" customHeight="1" x14ac:dyDescent="0.25">
      <c r="A269" s="213"/>
      <c r="B269" s="125" t="s">
        <v>111</v>
      </c>
      <c r="C269" s="14">
        <v>4</v>
      </c>
      <c r="D269" s="142">
        <v>20</v>
      </c>
      <c r="E269" s="12"/>
    </row>
    <row r="270" spans="1:5" ht="18.75" customHeight="1" x14ac:dyDescent="0.25">
      <c r="A270" s="213"/>
      <c r="B270" s="123" t="s">
        <v>177</v>
      </c>
      <c r="C270" s="16">
        <v>4</v>
      </c>
      <c r="D270" s="147">
        <v>39</v>
      </c>
      <c r="E270" s="1"/>
    </row>
    <row r="271" spans="1:5" ht="30.75" customHeight="1" x14ac:dyDescent="0.25">
      <c r="A271" s="213"/>
      <c r="B271" s="123" t="s">
        <v>78</v>
      </c>
      <c r="C271" s="16">
        <v>1</v>
      </c>
      <c r="D271" s="147">
        <v>0.44</v>
      </c>
      <c r="E271" s="1"/>
    </row>
    <row r="272" spans="1:5" ht="16.5" customHeight="1" x14ac:dyDescent="0.25">
      <c r="A272" s="213"/>
      <c r="B272" s="123" t="s">
        <v>79</v>
      </c>
      <c r="C272" s="16">
        <v>1</v>
      </c>
      <c r="D272" s="147">
        <v>25.3</v>
      </c>
      <c r="E272" s="1"/>
    </row>
    <row r="273" spans="1:5" ht="15" customHeight="1" x14ac:dyDescent="0.25">
      <c r="A273" s="213"/>
      <c r="B273" s="123" t="s">
        <v>80</v>
      </c>
      <c r="C273" s="16">
        <v>1</v>
      </c>
      <c r="D273" s="147">
        <v>8</v>
      </c>
      <c r="E273" s="1"/>
    </row>
    <row r="274" spans="1:5" ht="15.75" customHeight="1" x14ac:dyDescent="0.25">
      <c r="A274" s="213"/>
      <c r="B274" s="123" t="s">
        <v>81</v>
      </c>
      <c r="C274" s="16">
        <v>1</v>
      </c>
      <c r="D274" s="147">
        <v>16.7</v>
      </c>
      <c r="E274" s="1"/>
    </row>
    <row r="275" spans="1:5" ht="16.5" customHeight="1" x14ac:dyDescent="0.25">
      <c r="A275" s="213"/>
      <c r="B275" s="123" t="s">
        <v>82</v>
      </c>
      <c r="C275" s="16">
        <v>1</v>
      </c>
      <c r="D275" s="147">
        <v>3.08</v>
      </c>
      <c r="E275" s="1"/>
    </row>
    <row r="276" spans="1:5" ht="16.5" customHeight="1" x14ac:dyDescent="0.25">
      <c r="A276" s="213"/>
      <c r="B276" s="123" t="s">
        <v>83</v>
      </c>
      <c r="C276" s="16">
        <v>1</v>
      </c>
      <c r="D276" s="147">
        <v>2.6</v>
      </c>
      <c r="E276" s="1"/>
    </row>
    <row r="277" spans="1:5" ht="36.75" customHeight="1" x14ac:dyDescent="0.25">
      <c r="A277" s="213"/>
      <c r="B277" s="123" t="s">
        <v>84</v>
      </c>
      <c r="C277" s="16">
        <v>1</v>
      </c>
      <c r="D277" s="147">
        <v>1</v>
      </c>
      <c r="E277" s="1"/>
    </row>
    <row r="278" spans="1:5" ht="18.75" customHeight="1" x14ac:dyDescent="0.25">
      <c r="A278" s="213"/>
      <c r="B278" s="123" t="s">
        <v>62</v>
      </c>
      <c r="C278" s="16">
        <v>1</v>
      </c>
      <c r="D278" s="147">
        <v>44.304000000000002</v>
      </c>
      <c r="E278" s="1"/>
    </row>
    <row r="279" spans="1:5" ht="15.75" customHeight="1" x14ac:dyDescent="0.25">
      <c r="A279" s="213"/>
      <c r="B279" s="123" t="s">
        <v>85</v>
      </c>
      <c r="C279" s="16">
        <v>2</v>
      </c>
      <c r="D279" s="147">
        <v>47.8</v>
      </c>
      <c r="E279" s="1"/>
    </row>
    <row r="280" spans="1:5" ht="15" customHeight="1" x14ac:dyDescent="0.25">
      <c r="A280" s="213"/>
      <c r="B280" s="123" t="s">
        <v>86</v>
      </c>
      <c r="C280" s="16">
        <v>2</v>
      </c>
      <c r="D280" s="147">
        <v>51.1</v>
      </c>
      <c r="E280" s="1"/>
    </row>
    <row r="281" spans="1:5" ht="17.25" customHeight="1" x14ac:dyDescent="0.25">
      <c r="A281" s="213"/>
      <c r="B281" s="125" t="s">
        <v>44</v>
      </c>
      <c r="C281" s="16">
        <v>2</v>
      </c>
      <c r="D281" s="147">
        <v>2.8410000000000002</v>
      </c>
      <c r="E281" s="1"/>
    </row>
    <row r="282" spans="1:5" ht="17.25" customHeight="1" x14ac:dyDescent="0.25">
      <c r="A282" s="213"/>
      <c r="B282" s="125" t="s">
        <v>44</v>
      </c>
      <c r="C282" s="16">
        <v>3</v>
      </c>
      <c r="D282" s="147">
        <v>12</v>
      </c>
      <c r="E282" s="1"/>
    </row>
    <row r="283" spans="1:5" ht="17.25" customHeight="1" x14ac:dyDescent="0.25">
      <c r="A283" s="213"/>
      <c r="B283" s="123" t="s">
        <v>121</v>
      </c>
      <c r="C283" s="16">
        <v>3</v>
      </c>
      <c r="D283" s="147">
        <v>1578</v>
      </c>
      <c r="E283" s="1"/>
    </row>
    <row r="284" spans="1:5" ht="18" customHeight="1" x14ac:dyDescent="0.25">
      <c r="A284" s="213"/>
      <c r="B284" s="123" t="s">
        <v>90</v>
      </c>
      <c r="C284" s="16">
        <v>4</v>
      </c>
      <c r="D284" s="147">
        <v>285.5</v>
      </c>
      <c r="E284" s="1"/>
    </row>
    <row r="285" spans="1:5" ht="19.5" customHeight="1" x14ac:dyDescent="0.25">
      <c r="A285" s="213"/>
      <c r="B285" s="123" t="s">
        <v>87</v>
      </c>
      <c r="C285" s="16">
        <v>4</v>
      </c>
      <c r="D285" s="147">
        <v>6.5919999999999996</v>
      </c>
      <c r="E285" s="1"/>
    </row>
    <row r="286" spans="1:5" ht="17.25" customHeight="1" x14ac:dyDescent="0.25">
      <c r="A286" s="213"/>
      <c r="B286" s="125" t="s">
        <v>44</v>
      </c>
      <c r="C286" s="178">
        <v>4</v>
      </c>
      <c r="D286" s="147">
        <v>177.62200000000001</v>
      </c>
      <c r="E286" s="1"/>
    </row>
    <row r="287" spans="1:5" ht="17.25" customHeight="1" x14ac:dyDescent="0.25">
      <c r="A287" s="213"/>
      <c r="B287" s="125" t="s">
        <v>44</v>
      </c>
      <c r="C287" s="16">
        <v>8</v>
      </c>
      <c r="D287" s="147">
        <v>144.87700000000001</v>
      </c>
      <c r="E287" s="1"/>
    </row>
    <row r="288" spans="1:5" ht="15.75" customHeight="1" x14ac:dyDescent="0.25">
      <c r="A288" s="213"/>
      <c r="B288" s="125" t="s">
        <v>44</v>
      </c>
      <c r="C288" s="16">
        <v>9</v>
      </c>
      <c r="D288" s="147">
        <v>158.98699999999999</v>
      </c>
      <c r="E288" s="1"/>
    </row>
    <row r="289" spans="1:5" ht="15.75" customHeight="1" x14ac:dyDescent="0.25">
      <c r="A289" s="213"/>
      <c r="B289" s="125" t="s">
        <v>95</v>
      </c>
      <c r="C289" s="16">
        <v>9</v>
      </c>
      <c r="D289" s="147"/>
      <c r="E289" s="1"/>
    </row>
    <row r="290" spans="1:5" ht="18.75" customHeight="1" x14ac:dyDescent="0.25">
      <c r="A290" s="213"/>
      <c r="B290" s="125" t="s">
        <v>44</v>
      </c>
      <c r="C290" s="16">
        <v>10</v>
      </c>
      <c r="D290" s="147">
        <v>234.41</v>
      </c>
      <c r="E290" s="1"/>
    </row>
    <row r="291" spans="1:5" ht="31.5" customHeight="1" x14ac:dyDescent="0.25">
      <c r="A291" s="213"/>
      <c r="B291" s="123" t="s">
        <v>66</v>
      </c>
      <c r="C291" s="16">
        <v>10</v>
      </c>
      <c r="D291" s="147">
        <v>0.44600000000000001</v>
      </c>
      <c r="E291" s="1"/>
    </row>
    <row r="292" spans="1:5" ht="18" customHeight="1" x14ac:dyDescent="0.25">
      <c r="A292" s="213"/>
      <c r="B292" s="123" t="s">
        <v>92</v>
      </c>
      <c r="C292" s="16">
        <v>10</v>
      </c>
      <c r="D292" s="147">
        <v>8.1</v>
      </c>
      <c r="E292" s="1"/>
    </row>
    <row r="293" spans="1:5" ht="17.25" customHeight="1" x14ac:dyDescent="0.25">
      <c r="A293" s="213"/>
      <c r="B293" s="123" t="s">
        <v>91</v>
      </c>
      <c r="C293" s="16">
        <v>10</v>
      </c>
      <c r="D293" s="147">
        <v>27.3</v>
      </c>
      <c r="E293" s="1"/>
    </row>
    <row r="294" spans="1:5" ht="17.25" customHeight="1" x14ac:dyDescent="0.25">
      <c r="A294" s="213"/>
      <c r="B294" s="123" t="s">
        <v>96</v>
      </c>
      <c r="C294" s="16">
        <v>10</v>
      </c>
      <c r="D294" s="147">
        <v>24.419</v>
      </c>
      <c r="E294" s="1"/>
    </row>
    <row r="295" spans="1:5" ht="17.25" customHeight="1" x14ac:dyDescent="0.25">
      <c r="A295" s="213"/>
      <c r="B295" s="123" t="s">
        <v>153</v>
      </c>
      <c r="C295" s="16">
        <v>10</v>
      </c>
      <c r="D295" s="147"/>
      <c r="E295" s="1"/>
    </row>
    <row r="296" spans="1:5" ht="16.5" thickBot="1" x14ac:dyDescent="0.3">
      <c r="A296" s="214"/>
      <c r="B296" s="125" t="s">
        <v>122</v>
      </c>
      <c r="C296" s="16">
        <v>10</v>
      </c>
      <c r="D296" s="147"/>
      <c r="E296" s="17"/>
    </row>
    <row r="297" spans="1:5" x14ac:dyDescent="0.25">
      <c r="A297" s="152"/>
      <c r="B297" s="153" t="s">
        <v>123</v>
      </c>
      <c r="C297" s="154"/>
      <c r="D297" s="155">
        <f>SUM(D263:D296)</f>
        <v>8195.1730100000023</v>
      </c>
      <c r="E297" s="155">
        <f>SUM(E263:E296)</f>
        <v>0.91171999999999997</v>
      </c>
    </row>
    <row r="298" spans="1:5" ht="15.75" customHeight="1" thickBot="1" x14ac:dyDescent="0.3">
      <c r="A298" s="157"/>
      <c r="B298" s="127" t="s">
        <v>8</v>
      </c>
      <c r="C298" s="158"/>
      <c r="D298" s="118">
        <f>SUM(D297+D261+D224+D208)</f>
        <v>45300.053789999998</v>
      </c>
      <c r="E298" s="118">
        <f>SUM(E297+E261+E224+E208)</f>
        <v>277.18097999999998</v>
      </c>
    </row>
    <row r="299" spans="1:5" x14ac:dyDescent="0.25">
      <c r="A299" s="124"/>
      <c r="B299" s="156" t="s">
        <v>9</v>
      </c>
      <c r="C299" s="124"/>
      <c r="D299" s="20"/>
      <c r="E299" s="1"/>
    </row>
    <row r="300" spans="1:5" x14ac:dyDescent="0.25">
      <c r="A300" s="209">
        <v>1</v>
      </c>
      <c r="B300" s="24" t="s">
        <v>107</v>
      </c>
      <c r="C300" s="34"/>
      <c r="D300" s="12"/>
      <c r="E300" s="12"/>
    </row>
    <row r="301" spans="1:5" x14ac:dyDescent="0.25">
      <c r="A301" s="210"/>
      <c r="B301" s="125" t="s">
        <v>44</v>
      </c>
      <c r="C301" s="34">
        <v>4</v>
      </c>
      <c r="D301" s="12">
        <v>27.55</v>
      </c>
      <c r="E301" s="12"/>
    </row>
    <row r="302" spans="1:5" x14ac:dyDescent="0.25">
      <c r="A302" s="210"/>
      <c r="B302" s="125" t="s">
        <v>44</v>
      </c>
      <c r="C302" s="34">
        <v>5</v>
      </c>
      <c r="D302" s="12">
        <v>85.26</v>
      </c>
      <c r="E302" s="12">
        <v>3.8530000000000002E-2</v>
      </c>
    </row>
    <row r="303" spans="1:5" ht="15.75" customHeight="1" x14ac:dyDescent="0.25">
      <c r="A303" s="208">
        <v>3</v>
      </c>
      <c r="B303" s="15" t="s">
        <v>106</v>
      </c>
      <c r="C303" s="4"/>
      <c r="D303" s="12"/>
      <c r="E303" s="12"/>
    </row>
    <row r="304" spans="1:5" ht="15.75" customHeight="1" x14ac:dyDescent="0.25">
      <c r="A304" s="208"/>
      <c r="B304" s="15" t="s">
        <v>108</v>
      </c>
      <c r="C304" s="120">
        <v>10</v>
      </c>
      <c r="D304" s="12">
        <v>1.55</v>
      </c>
      <c r="E304" s="27"/>
    </row>
    <row r="305" spans="1:5" ht="15.75" customHeight="1" x14ac:dyDescent="0.25">
      <c r="A305" s="208"/>
      <c r="B305" s="125" t="s">
        <v>75</v>
      </c>
      <c r="C305" s="120">
        <v>10</v>
      </c>
      <c r="D305" s="12">
        <v>3.6</v>
      </c>
      <c r="E305" s="27"/>
    </row>
    <row r="306" spans="1:5" ht="15.75" customHeight="1" x14ac:dyDescent="0.25">
      <c r="A306" s="208"/>
      <c r="B306" s="35" t="s">
        <v>76</v>
      </c>
      <c r="C306" s="120">
        <v>10</v>
      </c>
      <c r="D306" s="27">
        <v>4.2</v>
      </c>
      <c r="E306" s="27"/>
    </row>
    <row r="307" spans="1:5" ht="15.75" customHeight="1" x14ac:dyDescent="0.25">
      <c r="A307" s="209">
        <v>4</v>
      </c>
      <c r="B307" s="24" t="s">
        <v>6</v>
      </c>
      <c r="C307" s="120"/>
      <c r="D307" s="27"/>
      <c r="E307" s="27"/>
    </row>
    <row r="308" spans="1:5" ht="15.75" customHeight="1" x14ac:dyDescent="0.25">
      <c r="A308" s="210"/>
      <c r="B308" s="15" t="s">
        <v>108</v>
      </c>
      <c r="C308" s="120">
        <v>1</v>
      </c>
      <c r="D308" s="27">
        <v>24.745000000000001</v>
      </c>
      <c r="E308" s="27"/>
    </row>
    <row r="309" spans="1:5" ht="15.75" customHeight="1" x14ac:dyDescent="0.25">
      <c r="A309" s="210"/>
      <c r="B309" s="25" t="s">
        <v>40</v>
      </c>
      <c r="C309" s="120">
        <v>1</v>
      </c>
      <c r="D309" s="27">
        <v>0.5</v>
      </c>
      <c r="E309" s="27"/>
    </row>
    <row r="310" spans="1:5" x14ac:dyDescent="0.25">
      <c r="A310" s="211"/>
      <c r="B310" s="125" t="s">
        <v>54</v>
      </c>
      <c r="C310" s="120">
        <v>1</v>
      </c>
      <c r="D310" s="27">
        <v>0.37742999999999999</v>
      </c>
      <c r="E310" s="27"/>
    </row>
    <row r="311" spans="1:5" x14ac:dyDescent="0.25">
      <c r="A311" s="36"/>
      <c r="B311" s="31" t="s">
        <v>8</v>
      </c>
      <c r="C311" s="37"/>
      <c r="D311" s="32">
        <f>SUM(D300:D310)</f>
        <v>147.78243000000001</v>
      </c>
      <c r="E311" s="38">
        <f>SUM(E300:E310)</f>
        <v>3.8530000000000002E-2</v>
      </c>
    </row>
    <row r="312" spans="1:5" x14ac:dyDescent="0.25">
      <c r="A312" s="124"/>
      <c r="B312" s="39"/>
      <c r="C312" s="124"/>
      <c r="D312" s="20"/>
      <c r="E312" s="1"/>
    </row>
    <row r="313" spans="1:5" x14ac:dyDescent="0.25">
      <c r="A313" s="124"/>
      <c r="B313" s="95" t="s">
        <v>10</v>
      </c>
      <c r="C313" s="4"/>
      <c r="D313" s="13"/>
      <c r="E313" s="12"/>
    </row>
    <row r="314" spans="1:5" x14ac:dyDescent="0.25">
      <c r="A314" s="209">
        <v>1</v>
      </c>
      <c r="B314" s="24" t="s">
        <v>107</v>
      </c>
      <c r="C314" s="4"/>
      <c r="D314" s="12"/>
      <c r="E314" s="12"/>
    </row>
    <row r="315" spans="1:5" x14ac:dyDescent="0.25">
      <c r="A315" s="210"/>
      <c r="B315" s="125" t="s">
        <v>44</v>
      </c>
      <c r="C315" s="124">
        <v>4</v>
      </c>
      <c r="D315" s="12">
        <v>29.33</v>
      </c>
      <c r="E315" s="12"/>
    </row>
    <row r="316" spans="1:5" x14ac:dyDescent="0.25">
      <c r="A316" s="210"/>
      <c r="B316" s="125" t="s">
        <v>44</v>
      </c>
      <c r="C316" s="124">
        <v>5</v>
      </c>
      <c r="D316" s="12">
        <v>238.67599999999999</v>
      </c>
      <c r="E316" s="12">
        <v>0.39495999999999998</v>
      </c>
    </row>
    <row r="317" spans="1:5" x14ac:dyDescent="0.25">
      <c r="A317" s="208">
        <v>3</v>
      </c>
      <c r="B317" s="15" t="s">
        <v>106</v>
      </c>
      <c r="C317" s="4"/>
      <c r="D317" s="12"/>
      <c r="E317" s="12"/>
    </row>
    <row r="318" spans="1:5" x14ac:dyDescent="0.25">
      <c r="A318" s="208"/>
      <c r="B318" s="15" t="s">
        <v>108</v>
      </c>
      <c r="C318" s="4">
        <v>10</v>
      </c>
      <c r="D318" s="12">
        <v>2.15</v>
      </c>
      <c r="E318" s="12"/>
    </row>
    <row r="319" spans="1:5" x14ac:dyDescent="0.25">
      <c r="A319" s="208"/>
      <c r="B319" s="25" t="s">
        <v>40</v>
      </c>
      <c r="C319" s="4">
        <v>6</v>
      </c>
      <c r="D319" s="12">
        <v>4</v>
      </c>
      <c r="E319" s="12">
        <v>6.6259999999999999E-2</v>
      </c>
    </row>
    <row r="320" spans="1:5" x14ac:dyDescent="0.25">
      <c r="A320" s="208"/>
      <c r="B320" s="125" t="s">
        <v>54</v>
      </c>
      <c r="C320" s="4">
        <v>6</v>
      </c>
      <c r="D320" s="12">
        <v>2.06915</v>
      </c>
      <c r="E320" s="12"/>
    </row>
    <row r="321" spans="1:5" ht="16.5" customHeight="1" x14ac:dyDescent="0.25">
      <c r="A321" s="208"/>
      <c r="B321" s="125" t="s">
        <v>75</v>
      </c>
      <c r="C321" s="4">
        <v>10</v>
      </c>
      <c r="D321" s="12">
        <v>7.2</v>
      </c>
      <c r="E321" s="12"/>
    </row>
    <row r="322" spans="1:5" ht="16.5" customHeight="1" x14ac:dyDescent="0.25">
      <c r="A322" s="208"/>
      <c r="B322" s="35" t="s">
        <v>76</v>
      </c>
      <c r="C322" s="120">
        <v>10</v>
      </c>
      <c r="D322" s="27">
        <v>8.4</v>
      </c>
      <c r="E322" s="27"/>
    </row>
    <row r="323" spans="1:5" ht="16.5" customHeight="1" x14ac:dyDescent="0.25">
      <c r="A323" s="209">
        <v>4</v>
      </c>
      <c r="B323" s="24" t="s">
        <v>6</v>
      </c>
      <c r="C323" s="120"/>
      <c r="D323" s="27"/>
      <c r="E323" s="27"/>
    </row>
    <row r="324" spans="1:5" ht="16.5" customHeight="1" thickBot="1" x14ac:dyDescent="0.3">
      <c r="A324" s="210"/>
      <c r="B324" s="15" t="s">
        <v>108</v>
      </c>
      <c r="C324" s="120">
        <v>1</v>
      </c>
      <c r="D324" s="27">
        <v>15.42</v>
      </c>
      <c r="E324" s="27"/>
    </row>
    <row r="325" spans="1:5" ht="16.5" thickBot="1" x14ac:dyDescent="0.3">
      <c r="A325" s="37"/>
      <c r="B325" s="31" t="s">
        <v>8</v>
      </c>
      <c r="C325" s="68"/>
      <c r="D325" s="127">
        <f>SUM(D314:D324)</f>
        <v>307.24514999999991</v>
      </c>
      <c r="E325" s="67">
        <f>SUM(E315:E324)</f>
        <v>0.46121999999999996</v>
      </c>
    </row>
    <row r="326" spans="1:5" x14ac:dyDescent="0.25">
      <c r="A326" s="124"/>
      <c r="B326" s="39"/>
      <c r="C326" s="124"/>
      <c r="D326" s="20"/>
      <c r="E326" s="1"/>
    </row>
    <row r="327" spans="1:5" x14ac:dyDescent="0.25">
      <c r="A327" s="124"/>
      <c r="B327" s="95" t="s">
        <v>11</v>
      </c>
      <c r="C327" s="4"/>
      <c r="D327" s="13"/>
      <c r="E327" s="12"/>
    </row>
    <row r="328" spans="1:5" ht="18" customHeight="1" x14ac:dyDescent="0.25">
      <c r="A328" s="209">
        <v>1</v>
      </c>
      <c r="B328" s="24" t="s">
        <v>107</v>
      </c>
      <c r="C328" s="120"/>
      <c r="D328" s="12"/>
      <c r="E328" s="12"/>
    </row>
    <row r="329" spans="1:5" ht="16.5" customHeight="1" x14ac:dyDescent="0.25">
      <c r="A329" s="210"/>
      <c r="B329" s="125" t="s">
        <v>44</v>
      </c>
      <c r="C329" s="120">
        <v>4</v>
      </c>
      <c r="D329" s="12">
        <v>47.45</v>
      </c>
      <c r="E329" s="12"/>
    </row>
    <row r="330" spans="1:5" ht="16.5" customHeight="1" x14ac:dyDescent="0.25">
      <c r="A330" s="210"/>
      <c r="B330" s="125" t="s">
        <v>44</v>
      </c>
      <c r="C330" s="120">
        <v>5</v>
      </c>
      <c r="D330" s="12">
        <v>161.696</v>
      </c>
      <c r="E330" s="12"/>
    </row>
    <row r="331" spans="1:5" ht="15.75" customHeight="1" x14ac:dyDescent="0.25">
      <c r="A331" s="208">
        <v>3</v>
      </c>
      <c r="B331" s="15" t="s">
        <v>106</v>
      </c>
      <c r="C331" s="4"/>
      <c r="D331" s="12"/>
      <c r="E331" s="12"/>
    </row>
    <row r="332" spans="1:5" ht="15.75" customHeight="1" x14ac:dyDescent="0.25">
      <c r="A332" s="208"/>
      <c r="B332" s="15" t="s">
        <v>108</v>
      </c>
      <c r="C332" s="4">
        <v>10</v>
      </c>
      <c r="D332" s="12">
        <v>2.11</v>
      </c>
      <c r="E332" s="12"/>
    </row>
    <row r="333" spans="1:5" ht="15.75" customHeight="1" x14ac:dyDescent="0.25">
      <c r="A333" s="208"/>
      <c r="B333" s="25" t="s">
        <v>40</v>
      </c>
      <c r="C333" s="4">
        <v>6</v>
      </c>
      <c r="D333" s="12">
        <v>5</v>
      </c>
      <c r="E333" s="12"/>
    </row>
    <row r="334" spans="1:5" x14ac:dyDescent="0.25">
      <c r="A334" s="208"/>
      <c r="B334" s="125" t="s">
        <v>54</v>
      </c>
      <c r="C334" s="4">
        <v>6</v>
      </c>
      <c r="D334" s="12">
        <v>2.8172199999999998</v>
      </c>
      <c r="E334" s="12"/>
    </row>
    <row r="335" spans="1:5" x14ac:dyDescent="0.25">
      <c r="A335" s="208"/>
      <c r="B335" s="125" t="s">
        <v>75</v>
      </c>
      <c r="C335" s="4">
        <v>10</v>
      </c>
      <c r="D335" s="12">
        <v>3.6</v>
      </c>
      <c r="E335" s="12"/>
    </row>
    <row r="336" spans="1:5" x14ac:dyDescent="0.25">
      <c r="A336" s="208"/>
      <c r="B336" s="35" t="s">
        <v>76</v>
      </c>
      <c r="C336" s="4">
        <v>10</v>
      </c>
      <c r="D336" s="12">
        <v>4.2</v>
      </c>
      <c r="E336" s="12"/>
    </row>
    <row r="337" spans="1:5" ht="15.75" customHeight="1" x14ac:dyDescent="0.25">
      <c r="A337" s="209">
        <v>4</v>
      </c>
      <c r="B337" s="24" t="s">
        <v>6</v>
      </c>
      <c r="C337" s="4"/>
      <c r="D337" s="12"/>
      <c r="E337" s="12"/>
    </row>
    <row r="338" spans="1:5" ht="17.25" customHeight="1" thickBot="1" x14ac:dyDescent="0.3">
      <c r="A338" s="210"/>
      <c r="B338" s="15" t="s">
        <v>108</v>
      </c>
      <c r="C338" s="120">
        <v>1</v>
      </c>
      <c r="D338" s="27">
        <v>19.013999999999999</v>
      </c>
      <c r="E338" s="27">
        <v>7.26E-3</v>
      </c>
    </row>
    <row r="339" spans="1:5" ht="16.5" thickBot="1" x14ac:dyDescent="0.3">
      <c r="A339" s="36"/>
      <c r="B339" s="31" t="s">
        <v>8</v>
      </c>
      <c r="C339" s="145"/>
      <c r="D339" s="127">
        <f>SUM(D328:D338)</f>
        <v>245.88722000000001</v>
      </c>
      <c r="E339" s="67">
        <f>SUM(E329:E338)</f>
        <v>7.26E-3</v>
      </c>
    </row>
    <row r="340" spans="1:5" x14ac:dyDescent="0.25">
      <c r="A340" s="124"/>
      <c r="B340" s="40"/>
      <c r="C340" s="7"/>
      <c r="D340" s="20"/>
      <c r="E340" s="20"/>
    </row>
    <row r="341" spans="1:5" x14ac:dyDescent="0.25">
      <c r="A341" s="29"/>
      <c r="B341" s="95" t="s">
        <v>12</v>
      </c>
      <c r="C341" s="4"/>
      <c r="D341" s="13"/>
      <c r="E341" s="12"/>
    </row>
    <row r="342" spans="1:5" x14ac:dyDescent="0.25">
      <c r="A342" s="209">
        <v>1</v>
      </c>
      <c r="B342" s="24" t="s">
        <v>107</v>
      </c>
      <c r="C342" s="4"/>
      <c r="D342" s="13"/>
      <c r="E342" s="12"/>
    </row>
    <row r="343" spans="1:5" x14ac:dyDescent="0.25">
      <c r="A343" s="210"/>
      <c r="B343" s="125" t="s">
        <v>44</v>
      </c>
      <c r="C343" s="4">
        <v>4</v>
      </c>
      <c r="D343" s="12">
        <v>44.09</v>
      </c>
      <c r="E343" s="12"/>
    </row>
    <row r="344" spans="1:5" x14ac:dyDescent="0.25">
      <c r="A344" s="210"/>
      <c r="B344" s="125" t="s">
        <v>44</v>
      </c>
      <c r="C344" s="4">
        <v>5</v>
      </c>
      <c r="D344" s="12">
        <v>139.05000000000001</v>
      </c>
      <c r="E344" s="12"/>
    </row>
    <row r="345" spans="1:5" x14ac:dyDescent="0.25">
      <c r="A345" s="208">
        <v>3</v>
      </c>
      <c r="B345" s="15" t="s">
        <v>106</v>
      </c>
      <c r="C345" s="4"/>
      <c r="D345" s="12"/>
      <c r="E345" s="12"/>
    </row>
    <row r="346" spans="1:5" ht="15.75" customHeight="1" x14ac:dyDescent="0.25">
      <c r="A346" s="208"/>
      <c r="B346" s="15" t="s">
        <v>108</v>
      </c>
      <c r="C346" s="14">
        <v>10</v>
      </c>
      <c r="D346" s="12">
        <v>1.85</v>
      </c>
      <c r="E346" s="12"/>
    </row>
    <row r="347" spans="1:5" ht="15.75" customHeight="1" x14ac:dyDescent="0.25">
      <c r="A347" s="208"/>
      <c r="B347" s="25" t="s">
        <v>40</v>
      </c>
      <c r="C347" s="14">
        <v>6</v>
      </c>
      <c r="D347" s="12">
        <v>1.5</v>
      </c>
      <c r="E347" s="12"/>
    </row>
    <row r="348" spans="1:5" ht="15.75" customHeight="1" x14ac:dyDescent="0.25">
      <c r="A348" s="208"/>
      <c r="B348" s="25" t="s">
        <v>44</v>
      </c>
      <c r="C348" s="14">
        <v>6</v>
      </c>
      <c r="D348" s="12"/>
      <c r="E348" s="12"/>
    </row>
    <row r="349" spans="1:5" ht="15.75" customHeight="1" x14ac:dyDescent="0.25">
      <c r="A349" s="208"/>
      <c r="B349" s="125" t="s">
        <v>54</v>
      </c>
      <c r="C349" s="14">
        <v>6</v>
      </c>
      <c r="D349" s="12">
        <v>0.26791999999999999</v>
      </c>
      <c r="E349" s="12"/>
    </row>
    <row r="350" spans="1:5" x14ac:dyDescent="0.25">
      <c r="A350" s="208"/>
      <c r="B350" s="125" t="s">
        <v>75</v>
      </c>
      <c r="C350" s="14">
        <v>10</v>
      </c>
      <c r="D350" s="12">
        <v>3.6</v>
      </c>
      <c r="E350" s="12"/>
    </row>
    <row r="351" spans="1:5" x14ac:dyDescent="0.25">
      <c r="A351" s="208"/>
      <c r="B351" s="35" t="s">
        <v>76</v>
      </c>
      <c r="C351" s="14">
        <v>10</v>
      </c>
      <c r="D351" s="27">
        <v>4.2</v>
      </c>
      <c r="E351" s="12"/>
    </row>
    <row r="352" spans="1:5" x14ac:dyDescent="0.25">
      <c r="A352" s="209">
        <v>4</v>
      </c>
      <c r="B352" s="24" t="s">
        <v>6</v>
      </c>
      <c r="C352" s="4"/>
      <c r="D352" s="27"/>
      <c r="E352" s="12"/>
    </row>
    <row r="353" spans="1:5" ht="15.75" customHeight="1" thickBot="1" x14ac:dyDescent="0.3">
      <c r="A353" s="210"/>
      <c r="B353" s="15" t="s">
        <v>108</v>
      </c>
      <c r="C353" s="4">
        <v>1</v>
      </c>
      <c r="D353" s="27">
        <v>12.715</v>
      </c>
      <c r="E353" s="12"/>
    </row>
    <row r="354" spans="1:5" ht="16.5" thickBot="1" x14ac:dyDescent="0.3">
      <c r="A354" s="135"/>
      <c r="B354" s="31" t="s">
        <v>8</v>
      </c>
      <c r="C354" s="45"/>
      <c r="D354" s="32">
        <f>SUM(D343:D353)</f>
        <v>207.27292</v>
      </c>
      <c r="E354" s="32">
        <f>SUM(E343:E353)</f>
        <v>0</v>
      </c>
    </row>
    <row r="355" spans="1:5" x14ac:dyDescent="0.25">
      <c r="A355" s="16"/>
      <c r="B355" s="46"/>
      <c r="C355" s="16"/>
      <c r="D355" s="20"/>
      <c r="E355" s="1"/>
    </row>
    <row r="356" spans="1:5" x14ac:dyDescent="0.25">
      <c r="A356" s="16"/>
      <c r="B356" s="95" t="s">
        <v>13</v>
      </c>
      <c r="C356" s="14"/>
      <c r="D356" s="13"/>
      <c r="E356" s="12"/>
    </row>
    <row r="357" spans="1:5" x14ac:dyDescent="0.25">
      <c r="A357" s="222">
        <v>1</v>
      </c>
      <c r="B357" s="24" t="s">
        <v>107</v>
      </c>
      <c r="C357" s="14"/>
      <c r="D357" s="13"/>
      <c r="E357" s="12"/>
    </row>
    <row r="358" spans="1:5" x14ac:dyDescent="0.25">
      <c r="A358" s="213"/>
      <c r="B358" s="125" t="s">
        <v>44</v>
      </c>
      <c r="C358" s="14">
        <v>4</v>
      </c>
      <c r="D358" s="142">
        <v>42.6</v>
      </c>
      <c r="E358" s="12"/>
    </row>
    <row r="359" spans="1:5" x14ac:dyDescent="0.25">
      <c r="A359" s="213"/>
      <c r="B359" s="125" t="s">
        <v>44</v>
      </c>
      <c r="C359" s="14">
        <v>5</v>
      </c>
      <c r="D359" s="142">
        <v>162.72</v>
      </c>
      <c r="E359" s="12">
        <v>3.4279999999999998E-2</v>
      </c>
    </row>
    <row r="360" spans="1:5" s="131" customFormat="1" x14ac:dyDescent="0.25">
      <c r="A360" s="208">
        <v>3</v>
      </c>
      <c r="B360" s="15" t="s">
        <v>106</v>
      </c>
      <c r="C360" s="4"/>
      <c r="D360" s="12"/>
      <c r="E360" s="4"/>
    </row>
    <row r="361" spans="1:5" ht="15.75" customHeight="1" x14ac:dyDescent="0.25">
      <c r="A361" s="208"/>
      <c r="B361" s="15" t="s">
        <v>108</v>
      </c>
      <c r="C361" s="4">
        <v>10</v>
      </c>
      <c r="D361" s="12">
        <v>1.25</v>
      </c>
      <c r="E361" s="12"/>
    </row>
    <row r="362" spans="1:5" ht="15.75" customHeight="1" x14ac:dyDescent="0.25">
      <c r="A362" s="208"/>
      <c r="B362" s="15" t="s">
        <v>108</v>
      </c>
      <c r="C362" s="4">
        <v>6</v>
      </c>
      <c r="D362" s="12"/>
      <c r="E362" s="12"/>
    </row>
    <row r="363" spans="1:5" ht="15.75" customHeight="1" x14ac:dyDescent="0.25">
      <c r="A363" s="208"/>
      <c r="B363" s="25" t="s">
        <v>40</v>
      </c>
      <c r="C363" s="4">
        <v>6</v>
      </c>
      <c r="D363" s="12">
        <v>1.2</v>
      </c>
      <c r="E363" s="12"/>
    </row>
    <row r="364" spans="1:5" ht="15.75" customHeight="1" x14ac:dyDescent="0.25">
      <c r="A364" s="208"/>
      <c r="B364" s="125" t="s">
        <v>54</v>
      </c>
      <c r="C364" s="4">
        <v>6</v>
      </c>
      <c r="D364" s="12">
        <v>1.05277</v>
      </c>
      <c r="E364" s="12"/>
    </row>
    <row r="365" spans="1:5" x14ac:dyDescent="0.25">
      <c r="A365" s="208"/>
      <c r="B365" s="125" t="s">
        <v>75</v>
      </c>
      <c r="C365" s="4">
        <v>10</v>
      </c>
      <c r="D365" s="12">
        <v>3.6</v>
      </c>
      <c r="E365" s="12"/>
    </row>
    <row r="366" spans="1:5" x14ac:dyDescent="0.25">
      <c r="A366" s="208"/>
      <c r="B366" s="35" t="s">
        <v>76</v>
      </c>
      <c r="C366" s="4">
        <v>10</v>
      </c>
      <c r="D366" s="12">
        <v>4.2</v>
      </c>
      <c r="E366" s="12"/>
    </row>
    <row r="367" spans="1:5" ht="16.5" customHeight="1" x14ac:dyDescent="0.25">
      <c r="A367" s="210">
        <v>4</v>
      </c>
      <c r="B367" s="24" t="s">
        <v>6</v>
      </c>
      <c r="C367" s="34"/>
      <c r="D367" s="12"/>
      <c r="E367" s="12"/>
    </row>
    <row r="368" spans="1:5" ht="16.5" customHeight="1" thickBot="1" x14ac:dyDescent="0.3">
      <c r="A368" s="210"/>
      <c r="B368" s="15" t="s">
        <v>108</v>
      </c>
      <c r="C368" s="34">
        <v>1</v>
      </c>
      <c r="D368" s="12">
        <v>18.8</v>
      </c>
      <c r="E368" s="12"/>
    </row>
    <row r="369" spans="1:5" ht="16.5" thickBot="1" x14ac:dyDescent="0.3">
      <c r="A369" s="135"/>
      <c r="B369" s="31" t="s">
        <v>8</v>
      </c>
      <c r="C369" s="47"/>
      <c r="D369" s="32">
        <f>SUM(D358:D368)</f>
        <v>235.42276999999999</v>
      </c>
      <c r="E369" s="32">
        <f>SUM(E358:E368)</f>
        <v>3.4279999999999998E-2</v>
      </c>
    </row>
    <row r="370" spans="1:5" x14ac:dyDescent="0.25">
      <c r="A370" s="124"/>
      <c r="B370" s="49"/>
      <c r="C370" s="124"/>
      <c r="D370" s="20"/>
      <c r="E370" s="1"/>
    </row>
    <row r="371" spans="1:5" x14ac:dyDescent="0.25">
      <c r="A371" s="124"/>
      <c r="B371" s="95" t="s">
        <v>14</v>
      </c>
      <c r="C371" s="4"/>
      <c r="D371" s="13"/>
      <c r="E371" s="12"/>
    </row>
    <row r="372" spans="1:5" x14ac:dyDescent="0.25">
      <c r="A372" s="209">
        <v>1</v>
      </c>
      <c r="B372" s="24" t="s">
        <v>107</v>
      </c>
      <c r="C372" s="4"/>
      <c r="D372" s="13"/>
      <c r="E372" s="12"/>
    </row>
    <row r="373" spans="1:5" x14ac:dyDescent="0.25">
      <c r="A373" s="210"/>
      <c r="B373" s="125" t="s">
        <v>44</v>
      </c>
      <c r="C373" s="4">
        <v>4</v>
      </c>
      <c r="D373" s="12">
        <v>29.88</v>
      </c>
      <c r="E373" s="12"/>
    </row>
    <row r="374" spans="1:5" x14ac:dyDescent="0.25">
      <c r="A374" s="221"/>
      <c r="B374" s="125" t="s">
        <v>44</v>
      </c>
      <c r="C374" s="4">
        <v>5</v>
      </c>
      <c r="D374" s="12">
        <v>286.69</v>
      </c>
      <c r="E374" s="12">
        <v>0.24631</v>
      </c>
    </row>
    <row r="375" spans="1:5" ht="15.75" customHeight="1" x14ac:dyDescent="0.25">
      <c r="A375" s="120">
        <v>2</v>
      </c>
      <c r="B375" s="24" t="s">
        <v>109</v>
      </c>
      <c r="C375" s="4">
        <v>9</v>
      </c>
      <c r="D375" s="12">
        <v>7</v>
      </c>
      <c r="E375" s="12"/>
    </row>
    <row r="376" spans="1:5" x14ac:dyDescent="0.25">
      <c r="A376" s="208">
        <v>3</v>
      </c>
      <c r="B376" s="15" t="s">
        <v>106</v>
      </c>
      <c r="C376" s="4"/>
      <c r="D376" s="12"/>
      <c r="E376" s="12"/>
    </row>
    <row r="377" spans="1:5" ht="15.75" customHeight="1" x14ac:dyDescent="0.25">
      <c r="A377" s="208"/>
      <c r="B377" s="15" t="s">
        <v>108</v>
      </c>
      <c r="C377" s="4">
        <v>10</v>
      </c>
      <c r="D377" s="12">
        <v>3.21</v>
      </c>
      <c r="E377" s="12"/>
    </row>
    <row r="378" spans="1:5" ht="15.75" customHeight="1" x14ac:dyDescent="0.25">
      <c r="A378" s="208"/>
      <c r="B378" s="25" t="s">
        <v>56</v>
      </c>
      <c r="C378" s="4">
        <v>6</v>
      </c>
      <c r="D378" s="12">
        <v>9.5</v>
      </c>
      <c r="E378" s="12"/>
    </row>
    <row r="379" spans="1:5" ht="15.75" customHeight="1" x14ac:dyDescent="0.25">
      <c r="A379" s="208"/>
      <c r="B379" s="125" t="s">
        <v>54</v>
      </c>
      <c r="C379" s="4">
        <v>6</v>
      </c>
      <c r="D379" s="12">
        <v>3.63517</v>
      </c>
      <c r="E379" s="12"/>
    </row>
    <row r="380" spans="1:5" x14ac:dyDescent="0.25">
      <c r="A380" s="208"/>
      <c r="B380" s="125" t="s">
        <v>75</v>
      </c>
      <c r="C380" s="4">
        <v>10</v>
      </c>
      <c r="D380" s="12">
        <v>3.6</v>
      </c>
      <c r="E380" s="12"/>
    </row>
    <row r="381" spans="1:5" x14ac:dyDescent="0.25">
      <c r="A381" s="208"/>
      <c r="B381" s="35" t="s">
        <v>76</v>
      </c>
      <c r="C381" s="120">
        <v>10</v>
      </c>
      <c r="D381" s="27">
        <v>4.2</v>
      </c>
      <c r="E381" s="27"/>
    </row>
    <row r="382" spans="1:5" x14ac:dyDescent="0.25">
      <c r="A382" s="210">
        <v>4</v>
      </c>
      <c r="B382" s="24" t="s">
        <v>6</v>
      </c>
      <c r="C382" s="120"/>
      <c r="D382" s="27"/>
      <c r="E382" s="27"/>
    </row>
    <row r="383" spans="1:5" ht="15.75" customHeight="1" thickBot="1" x14ac:dyDescent="0.3">
      <c r="A383" s="210"/>
      <c r="B383" s="15" t="s">
        <v>108</v>
      </c>
      <c r="C383" s="120">
        <v>1</v>
      </c>
      <c r="D383" s="12">
        <v>44.3</v>
      </c>
      <c r="E383" s="27"/>
    </row>
    <row r="384" spans="1:5" ht="16.5" thickBot="1" x14ac:dyDescent="0.3">
      <c r="A384" s="135"/>
      <c r="B384" s="31" t="s">
        <v>8</v>
      </c>
      <c r="C384" s="47"/>
      <c r="D384" s="32">
        <f>SUM(D373:D383)</f>
        <v>392.01517000000001</v>
      </c>
      <c r="E384" s="32">
        <f>SUM(E373:E383)</f>
        <v>0.24631</v>
      </c>
    </row>
    <row r="385" spans="1:5" x14ac:dyDescent="0.25">
      <c r="A385" s="124"/>
      <c r="B385" s="49"/>
      <c r="C385" s="124"/>
      <c r="D385" s="20"/>
      <c r="E385" s="1"/>
    </row>
    <row r="386" spans="1:5" x14ac:dyDescent="0.25">
      <c r="A386" s="124"/>
      <c r="B386" s="95" t="s">
        <v>15</v>
      </c>
      <c r="C386" s="4"/>
      <c r="D386" s="13"/>
      <c r="E386" s="12"/>
    </row>
    <row r="387" spans="1:5" ht="16.5" customHeight="1" x14ac:dyDescent="0.25">
      <c r="A387" s="209">
        <v>1</v>
      </c>
      <c r="B387" s="24" t="s">
        <v>107</v>
      </c>
      <c r="C387" s="4"/>
      <c r="D387" s="12"/>
      <c r="E387" s="12"/>
    </row>
    <row r="388" spans="1:5" x14ac:dyDescent="0.25">
      <c r="A388" s="210"/>
      <c r="B388" s="125" t="s">
        <v>44</v>
      </c>
      <c r="C388" s="4">
        <v>4</v>
      </c>
      <c r="D388" s="12">
        <v>24.49</v>
      </c>
      <c r="E388" s="10"/>
    </row>
    <row r="389" spans="1:5" ht="15.75" customHeight="1" x14ac:dyDescent="0.25">
      <c r="A389" s="221"/>
      <c r="B389" s="125" t="s">
        <v>44</v>
      </c>
      <c r="C389" s="14">
        <v>5</v>
      </c>
      <c r="D389" s="12">
        <v>143.95699999999999</v>
      </c>
      <c r="E389" s="10">
        <v>1.9300000000000001E-3</v>
      </c>
    </row>
    <row r="390" spans="1:5" ht="15.75" customHeight="1" x14ac:dyDescent="0.25">
      <c r="A390" s="176"/>
      <c r="B390" s="125" t="s">
        <v>44</v>
      </c>
      <c r="C390" s="14">
        <v>6</v>
      </c>
      <c r="D390" s="12"/>
      <c r="E390" s="10"/>
    </row>
    <row r="391" spans="1:5" ht="15.75" customHeight="1" x14ac:dyDescent="0.25">
      <c r="A391" s="4">
        <v>2</v>
      </c>
      <c r="B391" s="24" t="s">
        <v>109</v>
      </c>
      <c r="C391" s="14">
        <v>9</v>
      </c>
      <c r="D391" s="12">
        <v>5.6</v>
      </c>
      <c r="E391" s="10"/>
    </row>
    <row r="392" spans="1:5" x14ac:dyDescent="0.25">
      <c r="A392" s="208">
        <v>3</v>
      </c>
      <c r="B392" s="15" t="s">
        <v>106</v>
      </c>
      <c r="C392" s="34"/>
      <c r="D392" s="12"/>
      <c r="E392" s="10"/>
    </row>
    <row r="393" spans="1:5" x14ac:dyDescent="0.25">
      <c r="A393" s="208"/>
      <c r="B393" s="15" t="s">
        <v>108</v>
      </c>
      <c r="C393" s="34">
        <v>10</v>
      </c>
      <c r="D393" s="12">
        <v>1.1499999999999999</v>
      </c>
      <c r="E393" s="10"/>
    </row>
    <row r="394" spans="1:5" x14ac:dyDescent="0.25">
      <c r="A394" s="208"/>
      <c r="B394" s="25" t="s">
        <v>56</v>
      </c>
      <c r="C394" s="34">
        <v>6</v>
      </c>
      <c r="D394" s="12">
        <v>3.5</v>
      </c>
      <c r="E394" s="10"/>
    </row>
    <row r="395" spans="1:5" x14ac:dyDescent="0.25">
      <c r="A395" s="208"/>
      <c r="B395" s="125" t="s">
        <v>54</v>
      </c>
      <c r="C395" s="14">
        <v>6</v>
      </c>
      <c r="D395" s="12">
        <v>2.9851000000000001</v>
      </c>
      <c r="E395" s="10"/>
    </row>
    <row r="396" spans="1:5" x14ac:dyDescent="0.25">
      <c r="A396" s="208"/>
      <c r="B396" s="125" t="s">
        <v>75</v>
      </c>
      <c r="C396" s="54">
        <v>10</v>
      </c>
      <c r="D396" s="12">
        <v>3.6</v>
      </c>
      <c r="E396" s="10"/>
    </row>
    <row r="397" spans="1:5" x14ac:dyDescent="0.25">
      <c r="A397" s="208"/>
      <c r="B397" s="35" t="s">
        <v>76</v>
      </c>
      <c r="C397" s="54">
        <v>10</v>
      </c>
      <c r="D397" s="12">
        <v>4.2</v>
      </c>
      <c r="E397" s="10"/>
    </row>
    <row r="398" spans="1:5" x14ac:dyDescent="0.25">
      <c r="A398" s="210">
        <v>4</v>
      </c>
      <c r="B398" s="24" t="s">
        <v>6</v>
      </c>
      <c r="C398" s="54"/>
      <c r="D398" s="12"/>
      <c r="E398" s="10"/>
    </row>
    <row r="399" spans="1:5" ht="15.75" customHeight="1" thickBot="1" x14ac:dyDescent="0.3">
      <c r="A399" s="210"/>
      <c r="B399" s="15" t="s">
        <v>108</v>
      </c>
      <c r="C399" s="54">
        <v>1</v>
      </c>
      <c r="D399" s="12">
        <v>15.105</v>
      </c>
      <c r="E399" s="10">
        <v>4.478E-2</v>
      </c>
    </row>
    <row r="400" spans="1:5" ht="16.5" thickBot="1" x14ac:dyDescent="0.3">
      <c r="A400" s="135"/>
      <c r="B400" s="31" t="s">
        <v>8</v>
      </c>
      <c r="C400" s="50"/>
      <c r="D400" s="32">
        <f>SUM(D387:D399)</f>
        <v>204.58709999999996</v>
      </c>
      <c r="E400" s="160">
        <f>SUM(E387:E399)</f>
        <v>4.6710000000000002E-2</v>
      </c>
    </row>
    <row r="401" spans="1:5" x14ac:dyDescent="0.25">
      <c r="A401" s="124"/>
      <c r="B401" s="42"/>
      <c r="C401" s="16"/>
      <c r="D401" s="20"/>
      <c r="E401" s="1"/>
    </row>
    <row r="402" spans="1:5" x14ac:dyDescent="0.25">
      <c r="A402" s="124"/>
      <c r="B402" s="95" t="s">
        <v>16</v>
      </c>
      <c r="C402" s="14"/>
      <c r="D402" s="13"/>
      <c r="E402" s="12"/>
    </row>
    <row r="403" spans="1:5" x14ac:dyDescent="0.25">
      <c r="A403" s="209">
        <v>1</v>
      </c>
      <c r="B403" s="24" t="s">
        <v>107</v>
      </c>
      <c r="C403" s="14"/>
      <c r="D403" s="13"/>
      <c r="E403" s="12"/>
    </row>
    <row r="404" spans="1:5" x14ac:dyDescent="0.25">
      <c r="A404" s="210"/>
      <c r="B404" s="125" t="s">
        <v>44</v>
      </c>
      <c r="C404" s="14">
        <v>4</v>
      </c>
      <c r="D404" s="12">
        <v>51.6</v>
      </c>
      <c r="E404" s="12"/>
    </row>
    <row r="405" spans="1:5" x14ac:dyDescent="0.25">
      <c r="A405" s="221"/>
      <c r="B405" s="125" t="s">
        <v>44</v>
      </c>
      <c r="C405" s="14">
        <v>5</v>
      </c>
      <c r="D405" s="12">
        <v>189.07</v>
      </c>
      <c r="E405" s="12">
        <v>3.1140000000000001E-2</v>
      </c>
    </row>
    <row r="406" spans="1:5" x14ac:dyDescent="0.25">
      <c r="A406" s="209">
        <v>3</v>
      </c>
      <c r="B406" s="15" t="s">
        <v>106</v>
      </c>
      <c r="C406" s="14"/>
      <c r="D406" s="13"/>
      <c r="E406" s="12"/>
    </row>
    <row r="407" spans="1:5" x14ac:dyDescent="0.25">
      <c r="A407" s="210"/>
      <c r="B407" s="15" t="s">
        <v>108</v>
      </c>
      <c r="C407" s="14">
        <v>10</v>
      </c>
      <c r="D407" s="12">
        <v>2.1</v>
      </c>
      <c r="E407" s="12"/>
    </row>
    <row r="408" spans="1:5" x14ac:dyDescent="0.25">
      <c r="A408" s="210"/>
      <c r="B408" s="25" t="s">
        <v>56</v>
      </c>
      <c r="C408" s="14">
        <v>6</v>
      </c>
      <c r="D408" s="12">
        <v>1</v>
      </c>
      <c r="E408" s="12"/>
    </row>
    <row r="409" spans="1:5" ht="15.75" customHeight="1" x14ac:dyDescent="0.25">
      <c r="A409" s="210"/>
      <c r="B409" s="125" t="s">
        <v>54</v>
      </c>
      <c r="C409" s="14">
        <v>6</v>
      </c>
      <c r="D409" s="12">
        <v>4.6895699999999998</v>
      </c>
      <c r="E409" s="12"/>
    </row>
    <row r="410" spans="1:5" ht="15.75" customHeight="1" x14ac:dyDescent="0.25">
      <c r="A410" s="210"/>
      <c r="B410" s="125" t="s">
        <v>75</v>
      </c>
      <c r="C410" s="14">
        <v>10</v>
      </c>
      <c r="D410" s="12">
        <v>3.6</v>
      </c>
      <c r="E410" s="12"/>
    </row>
    <row r="411" spans="1:5" x14ac:dyDescent="0.25">
      <c r="A411" s="210"/>
      <c r="B411" s="35" t="s">
        <v>76</v>
      </c>
      <c r="C411" s="14">
        <v>10</v>
      </c>
      <c r="D411" s="12">
        <v>4.2</v>
      </c>
      <c r="E411" s="12"/>
    </row>
    <row r="412" spans="1:5" x14ac:dyDescent="0.25">
      <c r="A412" s="208">
        <v>4</v>
      </c>
      <c r="B412" s="24" t="s">
        <v>6</v>
      </c>
      <c r="C412" s="14"/>
      <c r="D412" s="12"/>
      <c r="E412" s="12"/>
    </row>
    <row r="413" spans="1:5" ht="15.75" customHeight="1" thickBot="1" x14ac:dyDescent="0.3">
      <c r="A413" s="208"/>
      <c r="B413" s="15" t="s">
        <v>108</v>
      </c>
      <c r="C413" s="14">
        <v>1</v>
      </c>
      <c r="D413" s="12">
        <v>20.195</v>
      </c>
      <c r="E413" s="12"/>
    </row>
    <row r="414" spans="1:5" ht="16.5" thickBot="1" x14ac:dyDescent="0.3">
      <c r="A414" s="135"/>
      <c r="B414" s="31" t="s">
        <v>8</v>
      </c>
      <c r="C414" s="50"/>
      <c r="D414" s="32">
        <f>SUM(D404:D413)</f>
        <v>276.45456999999999</v>
      </c>
      <c r="E414" s="32">
        <f>SUM(E404:E413)</f>
        <v>3.1140000000000001E-2</v>
      </c>
    </row>
    <row r="415" spans="1:5" x14ac:dyDescent="0.25">
      <c r="A415" s="124"/>
      <c r="B415" s="52"/>
      <c r="C415" s="16"/>
      <c r="D415" s="20"/>
      <c r="E415" s="1"/>
    </row>
    <row r="416" spans="1:5" x14ac:dyDescent="0.25">
      <c r="A416" s="124"/>
      <c r="B416" s="144" t="s">
        <v>17</v>
      </c>
      <c r="C416" s="16"/>
      <c r="D416" s="20"/>
      <c r="E416" s="12"/>
    </row>
    <row r="417" spans="1:5" x14ac:dyDescent="0.25">
      <c r="A417" s="209">
        <v>1</v>
      </c>
      <c r="B417" s="24" t="s">
        <v>107</v>
      </c>
      <c r="C417" s="16"/>
      <c r="D417" s="1"/>
      <c r="E417" s="12"/>
    </row>
    <row r="418" spans="1:5" x14ac:dyDescent="0.25">
      <c r="A418" s="210"/>
      <c r="B418" s="125" t="s">
        <v>44</v>
      </c>
      <c r="C418" s="16">
        <v>4</v>
      </c>
      <c r="D418" s="1">
        <v>37.630000000000003</v>
      </c>
      <c r="E418" s="12"/>
    </row>
    <row r="419" spans="1:5" x14ac:dyDescent="0.25">
      <c r="A419" s="221"/>
      <c r="B419" s="125" t="s">
        <v>44</v>
      </c>
      <c r="C419" s="16">
        <v>5</v>
      </c>
      <c r="D419" s="1">
        <v>142.80799999999999</v>
      </c>
      <c r="E419" s="12">
        <v>3.3959999999999997E-2</v>
      </c>
    </row>
    <row r="420" spans="1:5" x14ac:dyDescent="0.25">
      <c r="A420" s="209">
        <v>3</v>
      </c>
      <c r="B420" s="15" t="s">
        <v>106</v>
      </c>
      <c r="C420" s="16"/>
      <c r="D420" s="1"/>
      <c r="E420" s="12"/>
    </row>
    <row r="421" spans="1:5" x14ac:dyDescent="0.25">
      <c r="A421" s="210"/>
      <c r="B421" s="15" t="s">
        <v>108</v>
      </c>
      <c r="C421" s="16">
        <v>10</v>
      </c>
      <c r="D421" s="1">
        <v>0.88</v>
      </c>
      <c r="E421" s="12"/>
    </row>
    <row r="422" spans="1:5" x14ac:dyDescent="0.25">
      <c r="A422" s="210"/>
      <c r="B422" s="25" t="s">
        <v>40</v>
      </c>
      <c r="C422" s="16">
        <v>6</v>
      </c>
      <c r="D422" s="1">
        <v>2.4500000000000002</v>
      </c>
      <c r="E422" s="12"/>
    </row>
    <row r="423" spans="1:5" ht="15.75" customHeight="1" x14ac:dyDescent="0.25">
      <c r="A423" s="210"/>
      <c r="B423" s="125" t="s">
        <v>54</v>
      </c>
      <c r="C423" s="14">
        <v>6</v>
      </c>
      <c r="D423" s="12">
        <v>2.9007700000000001</v>
      </c>
      <c r="E423" s="12"/>
    </row>
    <row r="424" spans="1:5" x14ac:dyDescent="0.25">
      <c r="A424" s="210"/>
      <c r="B424" s="125" t="s">
        <v>75</v>
      </c>
      <c r="C424" s="14">
        <v>10</v>
      </c>
      <c r="D424" s="12">
        <v>1.8</v>
      </c>
      <c r="E424" s="12"/>
    </row>
    <row r="425" spans="1:5" x14ac:dyDescent="0.25">
      <c r="A425" s="210"/>
      <c r="B425" s="35" t="s">
        <v>76</v>
      </c>
      <c r="C425" s="16">
        <v>10</v>
      </c>
      <c r="D425" s="1">
        <v>2.1</v>
      </c>
      <c r="E425" s="12"/>
    </row>
    <row r="426" spans="1:5" x14ac:dyDescent="0.25">
      <c r="A426" s="208">
        <v>4</v>
      </c>
      <c r="B426" s="24" t="s">
        <v>6</v>
      </c>
      <c r="C426" s="14"/>
      <c r="D426" s="27"/>
      <c r="E426" s="27"/>
    </row>
    <row r="427" spans="1:5" ht="17.25" customHeight="1" thickBot="1" x14ac:dyDescent="0.3">
      <c r="A427" s="208"/>
      <c r="B427" s="15" t="s">
        <v>108</v>
      </c>
      <c r="C427" s="19">
        <v>1</v>
      </c>
      <c r="D427" s="27">
        <v>14.863</v>
      </c>
      <c r="E427" s="27"/>
    </row>
    <row r="428" spans="1:5" ht="16.5" thickBot="1" x14ac:dyDescent="0.3">
      <c r="A428" s="135"/>
      <c r="B428" s="31" t="s">
        <v>8</v>
      </c>
      <c r="C428" s="50"/>
      <c r="D428" s="32">
        <f>SUM(D417:D427)</f>
        <v>205.43176999999997</v>
      </c>
      <c r="E428" s="32">
        <f>SUM(E417:E427)</f>
        <v>3.3959999999999997E-2</v>
      </c>
    </row>
    <row r="429" spans="1:5" x14ac:dyDescent="0.25">
      <c r="A429" s="124"/>
      <c r="B429" s="42"/>
      <c r="C429" s="16"/>
      <c r="D429" s="20"/>
      <c r="E429" s="1"/>
    </row>
    <row r="430" spans="1:5" x14ac:dyDescent="0.25">
      <c r="A430" s="121"/>
      <c r="B430" s="144" t="s">
        <v>18</v>
      </c>
      <c r="C430" s="16"/>
      <c r="D430" s="20"/>
      <c r="E430" s="12"/>
    </row>
    <row r="431" spans="1:5" x14ac:dyDescent="0.25">
      <c r="A431" s="209">
        <v>1</v>
      </c>
      <c r="B431" s="24" t="s">
        <v>107</v>
      </c>
      <c r="C431" s="16"/>
      <c r="D431" s="20"/>
      <c r="E431" s="12"/>
    </row>
    <row r="432" spans="1:5" x14ac:dyDescent="0.25">
      <c r="A432" s="210"/>
      <c r="B432" s="125" t="s">
        <v>44</v>
      </c>
      <c r="C432" s="16">
        <v>4</v>
      </c>
      <c r="D432" s="1">
        <v>32.46</v>
      </c>
      <c r="E432" s="12"/>
    </row>
    <row r="433" spans="1:5" x14ac:dyDescent="0.25">
      <c r="A433" s="221"/>
      <c r="B433" s="125" t="s">
        <v>44</v>
      </c>
      <c r="C433" s="16">
        <v>5</v>
      </c>
      <c r="D433" s="1">
        <v>123.512</v>
      </c>
      <c r="E433" s="12">
        <v>1E-4</v>
      </c>
    </row>
    <row r="434" spans="1:5" ht="16.5" customHeight="1" x14ac:dyDescent="0.25">
      <c r="A434" s="209">
        <v>3</v>
      </c>
      <c r="B434" s="15" t="s">
        <v>106</v>
      </c>
      <c r="C434" s="16"/>
      <c r="D434" s="1"/>
      <c r="E434" s="12"/>
    </row>
    <row r="435" spans="1:5" ht="15.75" customHeight="1" x14ac:dyDescent="0.25">
      <c r="A435" s="210"/>
      <c r="B435" s="15" t="s">
        <v>108</v>
      </c>
      <c r="C435" s="16">
        <v>10</v>
      </c>
      <c r="D435" s="1">
        <v>1.7</v>
      </c>
      <c r="E435" s="12"/>
    </row>
    <row r="436" spans="1:5" ht="15.75" customHeight="1" x14ac:dyDescent="0.25">
      <c r="A436" s="210"/>
      <c r="B436" s="25" t="s">
        <v>56</v>
      </c>
      <c r="C436" s="16">
        <v>6</v>
      </c>
      <c r="D436" s="1">
        <v>0.5</v>
      </c>
      <c r="E436" s="12"/>
    </row>
    <row r="437" spans="1:5" ht="15.75" customHeight="1" x14ac:dyDescent="0.25">
      <c r="A437" s="210"/>
      <c r="B437" s="125" t="s">
        <v>54</v>
      </c>
      <c r="C437" s="16">
        <v>6</v>
      </c>
      <c r="D437" s="1">
        <v>1.14367</v>
      </c>
      <c r="E437" s="12"/>
    </row>
    <row r="438" spans="1:5" ht="15.75" customHeight="1" x14ac:dyDescent="0.25">
      <c r="A438" s="210"/>
      <c r="B438" s="125" t="s">
        <v>75</v>
      </c>
      <c r="C438" s="16">
        <v>10</v>
      </c>
      <c r="D438" s="1">
        <v>1.8</v>
      </c>
      <c r="E438" s="12"/>
    </row>
    <row r="439" spans="1:5" x14ac:dyDescent="0.25">
      <c r="A439" s="210"/>
      <c r="B439" s="35" t="s">
        <v>76</v>
      </c>
      <c r="C439" s="16">
        <v>10</v>
      </c>
      <c r="D439" s="1">
        <v>2.1</v>
      </c>
      <c r="E439" s="12"/>
    </row>
    <row r="440" spans="1:5" x14ac:dyDescent="0.25">
      <c r="A440" s="208">
        <v>4</v>
      </c>
      <c r="B440" s="24" t="s">
        <v>6</v>
      </c>
      <c r="C440" s="16"/>
      <c r="D440" s="12"/>
      <c r="E440" s="12"/>
    </row>
    <row r="441" spans="1:5" ht="15.75" customHeight="1" thickBot="1" x14ac:dyDescent="0.3">
      <c r="A441" s="208"/>
      <c r="B441" s="15" t="s">
        <v>108</v>
      </c>
      <c r="C441" s="14">
        <v>1</v>
      </c>
      <c r="D441" s="33">
        <v>31</v>
      </c>
      <c r="E441" s="33"/>
    </row>
    <row r="442" spans="1:5" ht="16.5" thickBot="1" x14ac:dyDescent="0.3">
      <c r="A442" s="135"/>
      <c r="B442" s="31" t="s">
        <v>8</v>
      </c>
      <c r="C442" s="50"/>
      <c r="D442" s="32">
        <f>SUM(D432:D441)</f>
        <v>194.21566999999999</v>
      </c>
      <c r="E442" s="32">
        <f>SUM(E432:E441)</f>
        <v>1E-4</v>
      </c>
    </row>
    <row r="443" spans="1:5" x14ac:dyDescent="0.25">
      <c r="A443" s="124"/>
      <c r="B443" s="52"/>
      <c r="C443" s="16"/>
      <c r="D443" s="20"/>
      <c r="E443" s="1"/>
    </row>
    <row r="444" spans="1:5" x14ac:dyDescent="0.25">
      <c r="A444" s="124"/>
      <c r="B444" s="144" t="s">
        <v>19</v>
      </c>
      <c r="C444" s="16"/>
      <c r="D444" s="20"/>
      <c r="E444" s="12"/>
    </row>
    <row r="445" spans="1:5" x14ac:dyDescent="0.25">
      <c r="A445" s="209">
        <v>1</v>
      </c>
      <c r="B445" s="24" t="s">
        <v>107</v>
      </c>
      <c r="C445" s="16"/>
      <c r="D445" s="20"/>
      <c r="E445" s="12"/>
    </row>
    <row r="446" spans="1:5" x14ac:dyDescent="0.25">
      <c r="A446" s="210"/>
      <c r="B446" s="125" t="s">
        <v>44</v>
      </c>
      <c r="C446" s="16">
        <v>4</v>
      </c>
      <c r="D446" s="1">
        <v>16.649999999999999</v>
      </c>
      <c r="E446" s="12"/>
    </row>
    <row r="447" spans="1:5" x14ac:dyDescent="0.25">
      <c r="A447" s="221"/>
      <c r="B447" s="125" t="s">
        <v>44</v>
      </c>
      <c r="C447" s="16">
        <v>5</v>
      </c>
      <c r="D447" s="1">
        <v>111.187</v>
      </c>
      <c r="E447" s="12"/>
    </row>
    <row r="448" spans="1:5" x14ac:dyDescent="0.25">
      <c r="A448" s="209">
        <v>3</v>
      </c>
      <c r="B448" s="15" t="s">
        <v>106</v>
      </c>
      <c r="C448" s="16"/>
      <c r="D448" s="20"/>
      <c r="E448" s="12"/>
    </row>
    <row r="449" spans="1:5" x14ac:dyDescent="0.25">
      <c r="A449" s="210"/>
      <c r="B449" s="15" t="s">
        <v>108</v>
      </c>
      <c r="C449" s="16">
        <v>10</v>
      </c>
      <c r="D449" s="1">
        <v>0.92</v>
      </c>
      <c r="E449" s="12"/>
    </row>
    <row r="450" spans="1:5" x14ac:dyDescent="0.25">
      <c r="A450" s="210"/>
      <c r="B450" s="125" t="s">
        <v>75</v>
      </c>
      <c r="C450" s="16">
        <v>10</v>
      </c>
      <c r="D450" s="1">
        <v>1.8</v>
      </c>
      <c r="E450" s="12"/>
    </row>
    <row r="451" spans="1:5" x14ac:dyDescent="0.25">
      <c r="A451" s="210"/>
      <c r="B451" s="35" t="s">
        <v>76</v>
      </c>
      <c r="C451" s="16">
        <v>10</v>
      </c>
      <c r="D451" s="1">
        <v>2.1</v>
      </c>
      <c r="E451" s="12"/>
    </row>
    <row r="452" spans="1:5" ht="15.75" customHeight="1" x14ac:dyDescent="0.25">
      <c r="A452" s="208">
        <v>4</v>
      </c>
      <c r="B452" s="24" t="s">
        <v>6</v>
      </c>
      <c r="C452" s="16"/>
      <c r="D452" s="1"/>
      <c r="E452" s="12"/>
    </row>
    <row r="453" spans="1:5" x14ac:dyDescent="0.25">
      <c r="A453" s="208"/>
      <c r="B453" s="15" t="s">
        <v>108</v>
      </c>
      <c r="C453" s="23">
        <v>1</v>
      </c>
      <c r="D453" s="12">
        <v>18.05</v>
      </c>
      <c r="E453" s="12"/>
    </row>
    <row r="454" spans="1:5" x14ac:dyDescent="0.25">
      <c r="A454" s="37"/>
      <c r="B454" s="31" t="s">
        <v>8</v>
      </c>
      <c r="C454" s="50"/>
      <c r="D454" s="32">
        <f>SUM(D446:D453)</f>
        <v>150.70699999999999</v>
      </c>
      <c r="E454" s="32">
        <f>SUM(E446:E453)</f>
        <v>0</v>
      </c>
    </row>
    <row r="455" spans="1:5" x14ac:dyDescent="0.25">
      <c r="A455" s="124"/>
      <c r="B455" s="49"/>
      <c r="C455" s="16"/>
      <c r="D455" s="20"/>
      <c r="E455" s="1"/>
    </row>
    <row r="456" spans="1:5" x14ac:dyDescent="0.25">
      <c r="A456" s="124"/>
      <c r="B456" s="95" t="s">
        <v>20</v>
      </c>
      <c r="C456" s="14"/>
      <c r="D456" s="13"/>
      <c r="E456" s="12"/>
    </row>
    <row r="457" spans="1:5" x14ac:dyDescent="0.25">
      <c r="A457" s="209">
        <v>1</v>
      </c>
      <c r="B457" s="24" t="s">
        <v>107</v>
      </c>
      <c r="C457" s="16"/>
      <c r="D457" s="20"/>
      <c r="E457" s="12"/>
    </row>
    <row r="458" spans="1:5" x14ac:dyDescent="0.25">
      <c r="A458" s="210"/>
      <c r="B458" s="125" t="s">
        <v>44</v>
      </c>
      <c r="C458" s="16">
        <v>4</v>
      </c>
      <c r="D458" s="1">
        <v>25.77</v>
      </c>
      <c r="E458" s="12"/>
    </row>
    <row r="459" spans="1:5" x14ac:dyDescent="0.25">
      <c r="A459" s="221"/>
      <c r="B459" s="125" t="s">
        <v>44</v>
      </c>
      <c r="C459" s="16">
        <v>5</v>
      </c>
      <c r="D459" s="1">
        <v>129.36000000000001</v>
      </c>
      <c r="E459" s="12"/>
    </row>
    <row r="460" spans="1:5" x14ac:dyDescent="0.25">
      <c r="A460" s="209">
        <v>3</v>
      </c>
      <c r="B460" s="15" t="s">
        <v>106</v>
      </c>
      <c r="C460" s="16"/>
      <c r="D460" s="20"/>
      <c r="E460" s="12"/>
    </row>
    <row r="461" spans="1:5" x14ac:dyDescent="0.25">
      <c r="A461" s="210"/>
      <c r="B461" s="15" t="s">
        <v>108</v>
      </c>
      <c r="C461" s="16">
        <v>10</v>
      </c>
      <c r="D461" s="1">
        <v>1.94</v>
      </c>
      <c r="E461" s="12"/>
    </row>
    <row r="462" spans="1:5" x14ac:dyDescent="0.25">
      <c r="A462" s="210"/>
      <c r="B462" s="125" t="s">
        <v>75</v>
      </c>
      <c r="C462" s="16">
        <v>10</v>
      </c>
      <c r="D462" s="1">
        <v>3.6</v>
      </c>
      <c r="E462" s="12"/>
    </row>
    <row r="463" spans="1:5" x14ac:dyDescent="0.25">
      <c r="A463" s="210"/>
      <c r="B463" s="35" t="s">
        <v>76</v>
      </c>
      <c r="C463" s="16">
        <v>10</v>
      </c>
      <c r="D463" s="1">
        <v>4.2</v>
      </c>
      <c r="E463" s="12"/>
    </row>
    <row r="464" spans="1:5" ht="15.75" customHeight="1" x14ac:dyDescent="0.25">
      <c r="A464" s="208">
        <v>4</v>
      </c>
      <c r="B464" s="24" t="s">
        <v>6</v>
      </c>
      <c r="C464" s="16"/>
      <c r="D464" s="1"/>
      <c r="E464" s="12"/>
    </row>
    <row r="465" spans="1:5" ht="15.75" customHeight="1" thickBot="1" x14ac:dyDescent="0.3">
      <c r="A465" s="208"/>
      <c r="B465" s="15" t="s">
        <v>108</v>
      </c>
      <c r="C465" s="14">
        <v>1</v>
      </c>
      <c r="D465" s="12">
        <v>20.59</v>
      </c>
      <c r="E465" s="13"/>
    </row>
    <row r="466" spans="1:5" ht="16.5" thickBot="1" x14ac:dyDescent="0.3">
      <c r="A466" s="37"/>
      <c r="B466" s="31" t="s">
        <v>8</v>
      </c>
      <c r="C466" s="55"/>
      <c r="D466" s="32">
        <f>SUM(D458:D465)</f>
        <v>185.46</v>
      </c>
      <c r="E466" s="32">
        <f>SUM(E458:E465)</f>
        <v>0</v>
      </c>
    </row>
    <row r="467" spans="1:5" x14ac:dyDescent="0.25">
      <c r="A467" s="7"/>
      <c r="B467" s="49"/>
      <c r="C467" s="7"/>
      <c r="D467" s="20"/>
      <c r="E467" s="20"/>
    </row>
    <row r="468" spans="1:5" x14ac:dyDescent="0.25">
      <c r="A468" s="7"/>
      <c r="B468" s="95" t="s">
        <v>21</v>
      </c>
      <c r="C468" s="56"/>
      <c r="D468" s="13"/>
      <c r="E468" s="13"/>
    </row>
    <row r="469" spans="1:5" x14ac:dyDescent="0.25">
      <c r="A469" s="209">
        <v>1</v>
      </c>
      <c r="B469" s="24" t="s">
        <v>107</v>
      </c>
      <c r="C469" s="14"/>
      <c r="D469" s="12"/>
      <c r="E469" s="12"/>
    </row>
    <row r="470" spans="1:5" x14ac:dyDescent="0.25">
      <c r="A470" s="210"/>
      <c r="B470" s="125" t="s">
        <v>44</v>
      </c>
      <c r="C470" s="14">
        <v>4</v>
      </c>
      <c r="D470" s="12">
        <v>72.95</v>
      </c>
      <c r="E470" s="12"/>
    </row>
    <row r="471" spans="1:5" x14ac:dyDescent="0.25">
      <c r="A471" s="221"/>
      <c r="B471" s="125" t="s">
        <v>44</v>
      </c>
      <c r="C471" s="14">
        <v>5</v>
      </c>
      <c r="D471" s="12">
        <v>645.57899999999995</v>
      </c>
      <c r="E471" s="12">
        <v>0.23622000000000001</v>
      </c>
    </row>
    <row r="472" spans="1:5" x14ac:dyDescent="0.25">
      <c r="A472" s="209">
        <v>3</v>
      </c>
      <c r="B472" s="15" t="s">
        <v>106</v>
      </c>
      <c r="C472" s="14"/>
      <c r="D472" s="12"/>
      <c r="E472" s="12"/>
    </row>
    <row r="473" spans="1:5" x14ac:dyDescent="0.25">
      <c r="A473" s="210"/>
      <c r="B473" s="15" t="s">
        <v>108</v>
      </c>
      <c r="C473" s="14">
        <v>10</v>
      </c>
      <c r="D473" s="12">
        <v>6.1</v>
      </c>
      <c r="E473" s="12"/>
    </row>
    <row r="474" spans="1:5" x14ac:dyDescent="0.25">
      <c r="A474" s="210"/>
      <c r="B474" s="25" t="s">
        <v>40</v>
      </c>
      <c r="C474" s="14">
        <v>6</v>
      </c>
      <c r="D474" s="12">
        <v>55</v>
      </c>
      <c r="E474" s="12"/>
    </row>
    <row r="475" spans="1:5" x14ac:dyDescent="0.25">
      <c r="A475" s="210"/>
      <c r="B475" s="125" t="s">
        <v>54</v>
      </c>
      <c r="C475" s="14">
        <v>6</v>
      </c>
      <c r="D475" s="12">
        <v>8.3586600000000004</v>
      </c>
      <c r="E475" s="12">
        <v>0.73446999999999996</v>
      </c>
    </row>
    <row r="476" spans="1:5" ht="15.75" customHeight="1" x14ac:dyDescent="0.25">
      <c r="A476" s="210"/>
      <c r="B476" s="125" t="s">
        <v>75</v>
      </c>
      <c r="C476" s="14">
        <v>10</v>
      </c>
      <c r="D476" s="12">
        <v>7.28</v>
      </c>
      <c r="E476" s="12"/>
    </row>
    <row r="477" spans="1:5" ht="15.75" customHeight="1" x14ac:dyDescent="0.25">
      <c r="A477" s="210"/>
      <c r="B477" s="35" t="s">
        <v>76</v>
      </c>
      <c r="C477" s="14">
        <v>10</v>
      </c>
      <c r="D477" s="12">
        <v>8.32</v>
      </c>
      <c r="E477" s="12"/>
    </row>
    <row r="478" spans="1:5" x14ac:dyDescent="0.25">
      <c r="A478" s="208">
        <v>4</v>
      </c>
      <c r="B478" s="24" t="s">
        <v>6</v>
      </c>
      <c r="C478" s="4"/>
      <c r="D478" s="12"/>
      <c r="E478" s="12"/>
    </row>
    <row r="479" spans="1:5" x14ac:dyDescent="0.25">
      <c r="A479" s="208"/>
      <c r="B479" s="15" t="s">
        <v>108</v>
      </c>
      <c r="C479" s="4">
        <v>1</v>
      </c>
      <c r="D479" s="12">
        <v>21</v>
      </c>
      <c r="E479" s="12"/>
    </row>
    <row r="480" spans="1:5" x14ac:dyDescent="0.25">
      <c r="A480" s="135"/>
      <c r="B480" s="31" t="s">
        <v>8</v>
      </c>
      <c r="C480" s="47"/>
      <c r="D480" s="32">
        <f>SUM(D469:D479)</f>
        <v>824.58766000000003</v>
      </c>
      <c r="E480" s="32">
        <f>SUM(E469:E479)</f>
        <v>0.97068999999999994</v>
      </c>
    </row>
    <row r="481" spans="1:5" x14ac:dyDescent="0.25">
      <c r="A481" s="124"/>
      <c r="B481" s="57"/>
      <c r="C481" s="124"/>
      <c r="D481" s="20"/>
      <c r="E481" s="1"/>
    </row>
    <row r="482" spans="1:5" x14ac:dyDescent="0.25">
      <c r="A482" s="124"/>
      <c r="B482" s="95" t="s">
        <v>22</v>
      </c>
      <c r="C482" s="4"/>
      <c r="D482" s="13"/>
      <c r="E482" s="12"/>
    </row>
    <row r="483" spans="1:5" x14ac:dyDescent="0.25">
      <c r="A483" s="209">
        <v>1</v>
      </c>
      <c r="B483" s="24" t="s">
        <v>107</v>
      </c>
      <c r="C483" s="4"/>
      <c r="D483" s="13"/>
      <c r="E483" s="12"/>
    </row>
    <row r="484" spans="1:5" x14ac:dyDescent="0.25">
      <c r="A484" s="210"/>
      <c r="B484" s="125" t="s">
        <v>44</v>
      </c>
      <c r="C484" s="4">
        <v>4</v>
      </c>
      <c r="D484" s="12">
        <v>17.55</v>
      </c>
      <c r="E484" s="12"/>
    </row>
    <row r="485" spans="1:5" x14ac:dyDescent="0.25">
      <c r="A485" s="221"/>
      <c r="B485" s="125" t="s">
        <v>44</v>
      </c>
      <c r="C485" s="4">
        <v>5</v>
      </c>
      <c r="D485" s="12">
        <v>90.457999999999998</v>
      </c>
      <c r="E485" s="12">
        <v>1.1129999999999999E-2</v>
      </c>
    </row>
    <row r="486" spans="1:5" x14ac:dyDescent="0.25">
      <c r="A486" s="209">
        <v>3</v>
      </c>
      <c r="B486" s="15" t="s">
        <v>106</v>
      </c>
      <c r="C486" s="4"/>
      <c r="D486" s="13"/>
      <c r="E486" s="12"/>
    </row>
    <row r="487" spans="1:5" x14ac:dyDescent="0.25">
      <c r="A487" s="210"/>
      <c r="B487" s="15" t="s">
        <v>108</v>
      </c>
      <c r="C487" s="4">
        <v>10</v>
      </c>
      <c r="D487" s="12">
        <v>1.1000000000000001</v>
      </c>
      <c r="E487" s="12"/>
    </row>
    <row r="488" spans="1:5" x14ac:dyDescent="0.25">
      <c r="A488" s="210"/>
      <c r="B488" s="125" t="s">
        <v>75</v>
      </c>
      <c r="C488" s="19">
        <v>10</v>
      </c>
      <c r="D488" s="1">
        <v>1.8</v>
      </c>
      <c r="E488" s="1"/>
    </row>
    <row r="489" spans="1:5" x14ac:dyDescent="0.25">
      <c r="A489" s="210"/>
      <c r="B489" s="35" t="s">
        <v>76</v>
      </c>
      <c r="C489" s="58">
        <v>10</v>
      </c>
      <c r="D489" s="12">
        <v>2.1</v>
      </c>
      <c r="E489" s="12"/>
    </row>
    <row r="490" spans="1:5" ht="15.75" customHeight="1" x14ac:dyDescent="0.25">
      <c r="A490" s="208">
        <v>4</v>
      </c>
      <c r="B490" s="24" t="s">
        <v>6</v>
      </c>
      <c r="C490" s="4"/>
      <c r="D490" s="12"/>
      <c r="E490" s="12"/>
    </row>
    <row r="491" spans="1:5" ht="16.5" customHeight="1" x14ac:dyDescent="0.25">
      <c r="A491" s="208"/>
      <c r="B491" s="15" t="s">
        <v>108</v>
      </c>
      <c r="C491" s="19">
        <v>1</v>
      </c>
      <c r="D491" s="1">
        <v>18.565999999999999</v>
      </c>
      <c r="E491" s="12"/>
    </row>
    <row r="492" spans="1:5" ht="16.5" customHeight="1" x14ac:dyDescent="0.25">
      <c r="A492" s="209"/>
      <c r="B492" s="25" t="s">
        <v>56</v>
      </c>
      <c r="C492" s="146">
        <v>1</v>
      </c>
      <c r="D492" s="1">
        <v>0.8</v>
      </c>
      <c r="E492" s="12"/>
    </row>
    <row r="493" spans="1:5" ht="16.5" customHeight="1" thickBot="1" x14ac:dyDescent="0.3">
      <c r="A493" s="209"/>
      <c r="B493" s="122" t="s">
        <v>54</v>
      </c>
      <c r="C493" s="51">
        <v>1</v>
      </c>
      <c r="D493" s="12">
        <v>0.13503999999999999</v>
      </c>
      <c r="E493" s="12"/>
    </row>
    <row r="494" spans="1:5" ht="16.5" thickBot="1" x14ac:dyDescent="0.3">
      <c r="A494" s="37"/>
      <c r="B494" s="31" t="s">
        <v>8</v>
      </c>
      <c r="C494" s="47"/>
      <c r="D494" s="32">
        <f>SUM(D484:D493)</f>
        <v>132.50904</v>
      </c>
      <c r="E494" s="32">
        <f>SUM(E484:E493)</f>
        <v>1.1129999999999999E-2</v>
      </c>
    </row>
    <row r="495" spans="1:5" x14ac:dyDescent="0.25">
      <c r="A495" s="124"/>
      <c r="B495" s="49"/>
      <c r="C495" s="16"/>
      <c r="D495" s="20"/>
      <c r="E495" s="20"/>
    </row>
    <row r="496" spans="1:5" ht="36.75" customHeight="1" x14ac:dyDescent="0.25">
      <c r="A496" s="124"/>
      <c r="B496" s="95" t="s">
        <v>46</v>
      </c>
      <c r="C496" s="14"/>
      <c r="D496" s="13"/>
      <c r="E496" s="13"/>
    </row>
    <row r="497" spans="1:5" ht="15.75" customHeight="1" x14ac:dyDescent="0.25">
      <c r="A497" s="120">
        <v>4</v>
      </c>
      <c r="B497" s="15" t="s">
        <v>108</v>
      </c>
      <c r="C497" s="14">
        <v>1</v>
      </c>
      <c r="D497" s="12">
        <v>727.52508</v>
      </c>
      <c r="E497" s="13"/>
    </row>
    <row r="498" spans="1:5" ht="33" customHeight="1" thickBot="1" x14ac:dyDescent="0.3">
      <c r="A498" s="120">
        <v>1</v>
      </c>
      <c r="B498" s="24" t="s">
        <v>135</v>
      </c>
      <c r="C498" s="14">
        <v>4</v>
      </c>
      <c r="D498" s="12">
        <v>50</v>
      </c>
      <c r="E498" s="13"/>
    </row>
    <row r="499" spans="1:5" ht="16.5" thickBot="1" x14ac:dyDescent="0.3">
      <c r="A499" s="37"/>
      <c r="B499" s="31" t="s">
        <v>8</v>
      </c>
      <c r="C499" s="47"/>
      <c r="D499" s="32">
        <f>SUM(D497:D498)</f>
        <v>777.52508</v>
      </c>
      <c r="E499" s="48"/>
    </row>
    <row r="500" spans="1:5" x14ac:dyDescent="0.25">
      <c r="A500" s="124"/>
      <c r="B500" s="57"/>
      <c r="C500" s="124"/>
      <c r="D500" s="20"/>
      <c r="E500" s="1"/>
    </row>
    <row r="501" spans="1:5" x14ac:dyDescent="0.25">
      <c r="A501" s="124"/>
      <c r="B501" s="59" t="s">
        <v>23</v>
      </c>
      <c r="C501" s="4"/>
      <c r="D501" s="13"/>
      <c r="E501" s="12"/>
    </row>
    <row r="502" spans="1:5" x14ac:dyDescent="0.25">
      <c r="A502" s="120">
        <v>4</v>
      </c>
      <c r="B502" s="128" t="s">
        <v>6</v>
      </c>
      <c r="C502" s="120">
        <v>1</v>
      </c>
      <c r="D502" s="27">
        <v>103</v>
      </c>
      <c r="E502" s="27"/>
    </row>
    <row r="503" spans="1:5" x14ac:dyDescent="0.25">
      <c r="A503" s="37"/>
      <c r="B503" s="60" t="s">
        <v>8</v>
      </c>
      <c r="C503" s="47"/>
      <c r="D503" s="32">
        <f>SUM(D502)</f>
        <v>103</v>
      </c>
      <c r="E503" s="32">
        <f>SUM(E502)</f>
        <v>0</v>
      </c>
    </row>
    <row r="504" spans="1:5" x14ac:dyDescent="0.25">
      <c r="A504" s="124"/>
      <c r="B504" s="61"/>
      <c r="C504" s="4"/>
      <c r="D504" s="13"/>
      <c r="E504" s="12"/>
    </row>
    <row r="505" spans="1:5" x14ac:dyDescent="0.25">
      <c r="A505" s="124"/>
      <c r="B505" s="62" t="s">
        <v>48</v>
      </c>
      <c r="C505" s="29"/>
      <c r="D505" s="13"/>
      <c r="E505" s="13"/>
    </row>
    <row r="506" spans="1:5" x14ac:dyDescent="0.25">
      <c r="A506" s="209">
        <v>2</v>
      </c>
      <c r="B506" s="24" t="s">
        <v>109</v>
      </c>
      <c r="C506" s="4"/>
      <c r="D506" s="12"/>
      <c r="E506" s="13"/>
    </row>
    <row r="507" spans="1:5" x14ac:dyDescent="0.25">
      <c r="A507" s="210"/>
      <c r="B507" s="122" t="s">
        <v>44</v>
      </c>
      <c r="C507" s="4">
        <v>8</v>
      </c>
      <c r="D507" s="12">
        <f>SUM(D520+D529+D539+D547+D555+D563)</f>
        <v>1918.374</v>
      </c>
      <c r="E507" s="13"/>
    </row>
    <row r="508" spans="1:5" x14ac:dyDescent="0.25">
      <c r="A508" s="210"/>
      <c r="B508" s="125" t="s">
        <v>160</v>
      </c>
      <c r="C508" s="4">
        <v>8</v>
      </c>
      <c r="D508" s="12">
        <f>SUM(D521+D530+D540+D548+D556+D564)</f>
        <v>0</v>
      </c>
      <c r="E508" s="13"/>
    </row>
    <row r="509" spans="1:5" x14ac:dyDescent="0.25">
      <c r="A509" s="210"/>
      <c r="B509" s="123" t="s">
        <v>54</v>
      </c>
      <c r="C509" s="4">
        <v>8</v>
      </c>
      <c r="D509" s="27">
        <f>SUM(D522)</f>
        <v>13.81</v>
      </c>
      <c r="E509" s="53"/>
    </row>
    <row r="510" spans="1:5" x14ac:dyDescent="0.25">
      <c r="A510" s="210"/>
      <c r="B510" s="18" t="s">
        <v>40</v>
      </c>
      <c r="C510" s="4">
        <v>8</v>
      </c>
      <c r="D510" s="27">
        <f>SUM(D523+D531+D542+D550+D558+D565)</f>
        <v>141</v>
      </c>
      <c r="E510" s="27"/>
    </row>
    <row r="511" spans="1:5" x14ac:dyDescent="0.25">
      <c r="A511" s="210"/>
      <c r="B511" s="122" t="s">
        <v>44</v>
      </c>
      <c r="C511" s="120">
        <v>9</v>
      </c>
      <c r="D511" s="27">
        <f>SUM(D541+D549+D557+D566)</f>
        <v>0</v>
      </c>
      <c r="E511" s="27"/>
    </row>
    <row r="512" spans="1:5" x14ac:dyDescent="0.25">
      <c r="A512" s="210"/>
      <c r="B512" s="159" t="s">
        <v>35</v>
      </c>
      <c r="C512" s="120">
        <v>9</v>
      </c>
      <c r="D512" s="27">
        <f>SUM(D524+D567)</f>
        <v>21.425000000000001</v>
      </c>
      <c r="E512" s="27"/>
    </row>
    <row r="513" spans="1:5" x14ac:dyDescent="0.25">
      <c r="A513" s="209">
        <v>3</v>
      </c>
      <c r="B513" s="10" t="s">
        <v>106</v>
      </c>
      <c r="C513" s="4"/>
      <c r="D513" s="12"/>
      <c r="E513" s="12"/>
    </row>
    <row r="514" spans="1:5" x14ac:dyDescent="0.25">
      <c r="A514" s="210"/>
      <c r="B514" s="72" t="s">
        <v>125</v>
      </c>
      <c r="C514" s="120">
        <v>8</v>
      </c>
      <c r="D514" s="27">
        <f>SUM(D533)</f>
        <v>0</v>
      </c>
      <c r="E514" s="27"/>
    </row>
    <row r="515" spans="1:5" x14ac:dyDescent="0.25">
      <c r="A515" s="210"/>
      <c r="B515" s="122" t="s">
        <v>44</v>
      </c>
      <c r="C515" s="120">
        <v>10</v>
      </c>
      <c r="D515" s="27">
        <f>SUM(D534)</f>
        <v>7.7919999999999998</v>
      </c>
      <c r="E515" s="27"/>
    </row>
    <row r="516" spans="1:5" x14ac:dyDescent="0.25">
      <c r="A516" s="63"/>
      <c r="B516" s="31" t="s">
        <v>8</v>
      </c>
      <c r="C516" s="47"/>
      <c r="D516" s="32">
        <f>SUM(D507:D515)</f>
        <v>2102.4010000000003</v>
      </c>
      <c r="E516" s="32"/>
    </row>
    <row r="517" spans="1:5" x14ac:dyDescent="0.25">
      <c r="A517" s="16"/>
      <c r="B517" s="40"/>
      <c r="C517" s="124"/>
      <c r="D517" s="20"/>
      <c r="E517" s="20"/>
    </row>
    <row r="518" spans="1:5" x14ac:dyDescent="0.25">
      <c r="A518" s="222">
        <v>2</v>
      </c>
      <c r="B518" s="123" t="s">
        <v>50</v>
      </c>
      <c r="C518" s="124"/>
      <c r="D518" s="20"/>
      <c r="E518" s="20"/>
    </row>
    <row r="519" spans="1:5" x14ac:dyDescent="0.25">
      <c r="A519" s="213"/>
      <c r="B519" s="24" t="s">
        <v>109</v>
      </c>
      <c r="C519" s="124"/>
      <c r="D519" s="1"/>
      <c r="E519" s="20"/>
    </row>
    <row r="520" spans="1:5" x14ac:dyDescent="0.25">
      <c r="A520" s="213"/>
      <c r="B520" s="24" t="s">
        <v>44</v>
      </c>
      <c r="C520" s="124">
        <v>8</v>
      </c>
      <c r="D520" s="1">
        <v>118.991</v>
      </c>
      <c r="E520" s="20"/>
    </row>
    <row r="521" spans="1:5" x14ac:dyDescent="0.25">
      <c r="A521" s="213"/>
      <c r="B521" s="24" t="s">
        <v>160</v>
      </c>
      <c r="C521" s="4">
        <v>8</v>
      </c>
      <c r="D521" s="12"/>
      <c r="E521" s="13"/>
    </row>
    <row r="522" spans="1:5" x14ac:dyDescent="0.25">
      <c r="A522" s="213"/>
      <c r="B522" s="123" t="s">
        <v>54</v>
      </c>
      <c r="C522" s="4">
        <v>8</v>
      </c>
      <c r="D522" s="12">
        <v>13.81</v>
      </c>
      <c r="E522" s="13"/>
    </row>
    <row r="523" spans="1:5" x14ac:dyDescent="0.25">
      <c r="A523" s="213"/>
      <c r="B523" s="18" t="s">
        <v>40</v>
      </c>
      <c r="C523" s="4">
        <v>8</v>
      </c>
      <c r="D523" s="12">
        <v>15</v>
      </c>
      <c r="E523" s="13"/>
    </row>
    <row r="524" spans="1:5" x14ac:dyDescent="0.25">
      <c r="A524" s="213"/>
      <c r="B524" s="110" t="s">
        <v>35</v>
      </c>
      <c r="C524" s="121">
        <v>9</v>
      </c>
      <c r="D524" s="33">
        <v>12.375</v>
      </c>
      <c r="E524" s="107"/>
    </row>
    <row r="525" spans="1:5" x14ac:dyDescent="0.25">
      <c r="A525" s="63"/>
      <c r="B525" s="31" t="s">
        <v>8</v>
      </c>
      <c r="C525" s="66"/>
      <c r="D525" s="127">
        <f>SUM(D519:D524)</f>
        <v>160.17599999999999</v>
      </c>
      <c r="E525" s="67"/>
    </row>
    <row r="526" spans="1:5" x14ac:dyDescent="0.25">
      <c r="A526" s="16"/>
      <c r="B526" s="40"/>
      <c r="C526" s="124"/>
      <c r="D526" s="20"/>
      <c r="E526" s="20"/>
    </row>
    <row r="527" spans="1:5" x14ac:dyDescent="0.25">
      <c r="A527" s="16"/>
      <c r="B527" s="123" t="s">
        <v>49</v>
      </c>
      <c r="C527" s="124"/>
      <c r="D527" s="20"/>
      <c r="E527" s="20"/>
    </row>
    <row r="528" spans="1:5" x14ac:dyDescent="0.25">
      <c r="A528" s="222">
        <v>2</v>
      </c>
      <c r="B528" s="24" t="s">
        <v>109</v>
      </c>
      <c r="C528" s="4"/>
      <c r="D528" s="1"/>
      <c r="E528" s="20"/>
    </row>
    <row r="529" spans="1:5" x14ac:dyDescent="0.25">
      <c r="A529" s="213"/>
      <c r="B529" s="24" t="s">
        <v>44</v>
      </c>
      <c r="C529" s="120">
        <v>8</v>
      </c>
      <c r="D529" s="1">
        <v>268.73700000000002</v>
      </c>
      <c r="E529" s="20"/>
    </row>
    <row r="530" spans="1:5" x14ac:dyDescent="0.25">
      <c r="A530" s="213"/>
      <c r="B530" s="125" t="s">
        <v>160</v>
      </c>
      <c r="C530" s="120">
        <v>8</v>
      </c>
      <c r="D530" s="12"/>
      <c r="E530" s="13"/>
    </row>
    <row r="531" spans="1:5" x14ac:dyDescent="0.25">
      <c r="A531" s="225"/>
      <c r="B531" s="18" t="s">
        <v>40</v>
      </c>
      <c r="C531" s="120">
        <v>8</v>
      </c>
      <c r="D531" s="33">
        <v>10</v>
      </c>
      <c r="E531" s="107"/>
    </row>
    <row r="532" spans="1:5" x14ac:dyDescent="0.25">
      <c r="A532" s="226">
        <v>3</v>
      </c>
      <c r="B532" s="10" t="s">
        <v>106</v>
      </c>
      <c r="C532" s="4"/>
      <c r="D532" s="12"/>
      <c r="E532" s="13"/>
    </row>
    <row r="533" spans="1:5" x14ac:dyDescent="0.25">
      <c r="A533" s="227"/>
      <c r="B533" s="72" t="s">
        <v>125</v>
      </c>
      <c r="C533" s="120">
        <v>8</v>
      </c>
      <c r="D533" s="27"/>
      <c r="E533" s="53"/>
    </row>
    <row r="534" spans="1:5" x14ac:dyDescent="0.25">
      <c r="A534" s="227"/>
      <c r="B534" s="122" t="s">
        <v>44</v>
      </c>
      <c r="C534" s="120">
        <v>10</v>
      </c>
      <c r="D534" s="27">
        <v>7.7919999999999998</v>
      </c>
      <c r="E534" s="53"/>
    </row>
    <row r="535" spans="1:5" x14ac:dyDescent="0.25">
      <c r="A535" s="102"/>
      <c r="B535" s="31" t="s">
        <v>8</v>
      </c>
      <c r="C535" s="66"/>
      <c r="D535" s="127">
        <f>SUM(D528:D534)</f>
        <v>286.529</v>
      </c>
      <c r="E535" s="67"/>
    </row>
    <row r="536" spans="1:5" x14ac:dyDescent="0.25">
      <c r="A536" s="16"/>
      <c r="B536" s="18"/>
      <c r="C536" s="124"/>
      <c r="D536" s="20"/>
      <c r="E536" s="20"/>
    </row>
    <row r="537" spans="1:5" x14ac:dyDescent="0.25">
      <c r="A537" s="14"/>
      <c r="B537" s="125" t="s">
        <v>51</v>
      </c>
      <c r="C537" s="4"/>
      <c r="D537" s="13"/>
      <c r="E537" s="13"/>
    </row>
    <row r="538" spans="1:5" x14ac:dyDescent="0.25">
      <c r="A538" s="209">
        <v>2</v>
      </c>
      <c r="B538" s="24" t="s">
        <v>109</v>
      </c>
      <c r="C538" s="4"/>
      <c r="D538" s="12"/>
      <c r="E538" s="12"/>
    </row>
    <row r="539" spans="1:5" x14ac:dyDescent="0.25">
      <c r="A539" s="210"/>
      <c r="B539" s="125" t="s">
        <v>44</v>
      </c>
      <c r="C539" s="120">
        <v>8</v>
      </c>
      <c r="D539" s="27">
        <v>232.38300000000001</v>
      </c>
      <c r="E539" s="27"/>
    </row>
    <row r="540" spans="1:5" x14ac:dyDescent="0.25">
      <c r="A540" s="210"/>
      <c r="B540" s="125" t="s">
        <v>160</v>
      </c>
      <c r="C540" s="120">
        <v>8</v>
      </c>
      <c r="D540" s="27"/>
      <c r="E540" s="27"/>
    </row>
    <row r="541" spans="1:5" x14ac:dyDescent="0.25">
      <c r="A541" s="210"/>
      <c r="B541" s="125" t="s">
        <v>44</v>
      </c>
      <c r="C541" s="120">
        <v>9</v>
      </c>
      <c r="D541" s="27"/>
      <c r="E541" s="27"/>
    </row>
    <row r="542" spans="1:5" x14ac:dyDescent="0.25">
      <c r="A542" s="211"/>
      <c r="B542" s="64" t="s">
        <v>40</v>
      </c>
      <c r="C542" s="120">
        <v>8</v>
      </c>
      <c r="D542" s="27">
        <v>4</v>
      </c>
      <c r="E542" s="53"/>
    </row>
    <row r="543" spans="1:5" x14ac:dyDescent="0.25">
      <c r="A543" s="36"/>
      <c r="B543" s="65" t="s">
        <v>8</v>
      </c>
      <c r="C543" s="66"/>
      <c r="D543" s="127">
        <f>SUM(D538:D542)</f>
        <v>236.38300000000001</v>
      </c>
      <c r="E543" s="67">
        <f>SUM(E538:E542)</f>
        <v>0</v>
      </c>
    </row>
    <row r="544" spans="1:5" x14ac:dyDescent="0.25">
      <c r="A544" s="124"/>
      <c r="B544" s="57"/>
      <c r="C544" s="124"/>
      <c r="D544" s="20"/>
      <c r="E544" s="1"/>
    </row>
    <row r="545" spans="1:5" x14ac:dyDescent="0.25">
      <c r="A545" s="124"/>
      <c r="B545" s="125" t="s">
        <v>52</v>
      </c>
      <c r="C545" s="4"/>
      <c r="D545" s="13"/>
      <c r="E545" s="12"/>
    </row>
    <row r="546" spans="1:5" x14ac:dyDescent="0.25">
      <c r="A546" s="209">
        <v>2</v>
      </c>
      <c r="B546" s="24" t="s">
        <v>109</v>
      </c>
      <c r="C546" s="4"/>
      <c r="D546" s="12"/>
      <c r="E546" s="12"/>
    </row>
    <row r="547" spans="1:5" x14ac:dyDescent="0.25">
      <c r="A547" s="210"/>
      <c r="B547" s="125" t="s">
        <v>44</v>
      </c>
      <c r="C547" s="4">
        <v>8</v>
      </c>
      <c r="D547" s="12">
        <v>336.17599999999999</v>
      </c>
      <c r="E547" s="12"/>
    </row>
    <row r="548" spans="1:5" x14ac:dyDescent="0.25">
      <c r="A548" s="210"/>
      <c r="B548" s="125" t="s">
        <v>160</v>
      </c>
      <c r="C548" s="4">
        <v>8</v>
      </c>
      <c r="D548" s="12"/>
      <c r="E548" s="12"/>
    </row>
    <row r="549" spans="1:5" x14ac:dyDescent="0.25">
      <c r="A549" s="210"/>
      <c r="B549" s="125" t="s">
        <v>44</v>
      </c>
      <c r="C549" s="4">
        <v>9</v>
      </c>
      <c r="D549" s="12"/>
      <c r="E549" s="12"/>
    </row>
    <row r="550" spans="1:5" x14ac:dyDescent="0.25">
      <c r="A550" s="211"/>
      <c r="B550" s="18" t="s">
        <v>40</v>
      </c>
      <c r="C550" s="4">
        <v>8</v>
      </c>
      <c r="D550" s="12">
        <v>7</v>
      </c>
      <c r="E550" s="12"/>
    </row>
    <row r="551" spans="1:5" x14ac:dyDescent="0.25">
      <c r="A551" s="63"/>
      <c r="B551" s="31" t="s">
        <v>8</v>
      </c>
      <c r="C551" s="68"/>
      <c r="D551" s="32">
        <f>SUM(D546:D550)</f>
        <v>343.17599999999999</v>
      </c>
      <c r="E551" s="32">
        <f>SUM(E546:E550)</f>
        <v>0</v>
      </c>
    </row>
    <row r="552" spans="1:5" x14ac:dyDescent="0.25">
      <c r="A552" s="16"/>
      <c r="B552" s="40"/>
      <c r="C552" s="124"/>
      <c r="D552" s="20"/>
      <c r="E552" s="20"/>
    </row>
    <row r="553" spans="1:5" x14ac:dyDescent="0.25">
      <c r="A553" s="4"/>
      <c r="B553" s="125" t="s">
        <v>55</v>
      </c>
      <c r="C553" s="29"/>
      <c r="D553" s="13"/>
      <c r="E553" s="13"/>
    </row>
    <row r="554" spans="1:5" x14ac:dyDescent="0.25">
      <c r="A554" s="209">
        <v>2</v>
      </c>
      <c r="B554" s="24" t="s">
        <v>109</v>
      </c>
      <c r="C554" s="4"/>
      <c r="D554" s="12"/>
      <c r="E554" s="13"/>
    </row>
    <row r="555" spans="1:5" x14ac:dyDescent="0.25">
      <c r="A555" s="210"/>
      <c r="B555" s="125" t="s">
        <v>44</v>
      </c>
      <c r="C555" s="4">
        <v>8</v>
      </c>
      <c r="D555" s="12">
        <v>200.59899999999999</v>
      </c>
      <c r="E555" s="13"/>
    </row>
    <row r="556" spans="1:5" x14ac:dyDescent="0.25">
      <c r="A556" s="210"/>
      <c r="B556" s="125" t="s">
        <v>161</v>
      </c>
      <c r="C556" s="4">
        <v>8</v>
      </c>
      <c r="D556" s="13"/>
      <c r="E556" s="13"/>
    </row>
    <row r="557" spans="1:5" x14ac:dyDescent="0.25">
      <c r="A557" s="210"/>
      <c r="B557" s="125" t="s">
        <v>44</v>
      </c>
      <c r="C557" s="4">
        <v>9</v>
      </c>
      <c r="D557" s="12"/>
      <c r="E557" s="13"/>
    </row>
    <row r="558" spans="1:5" x14ac:dyDescent="0.25">
      <c r="A558" s="211"/>
      <c r="B558" s="25" t="s">
        <v>40</v>
      </c>
      <c r="C558" s="4">
        <v>8</v>
      </c>
      <c r="D558" s="12">
        <v>30</v>
      </c>
      <c r="E558" s="13"/>
    </row>
    <row r="559" spans="1:5" x14ac:dyDescent="0.25">
      <c r="A559" s="63"/>
      <c r="B559" s="31" t="s">
        <v>8</v>
      </c>
      <c r="C559" s="47"/>
      <c r="D559" s="127">
        <f>SUM(D554:D558)</f>
        <v>230.59899999999999</v>
      </c>
      <c r="E559" s="48"/>
    </row>
    <row r="560" spans="1:5" x14ac:dyDescent="0.25">
      <c r="A560" s="124"/>
      <c r="B560" s="49"/>
      <c r="C560" s="124"/>
      <c r="D560" s="20"/>
      <c r="E560" s="1"/>
    </row>
    <row r="561" spans="1:5" x14ac:dyDescent="0.25">
      <c r="A561" s="120"/>
      <c r="B561" s="125" t="s">
        <v>53</v>
      </c>
      <c r="C561" s="4"/>
      <c r="D561" s="13"/>
      <c r="E561" s="12"/>
    </row>
    <row r="562" spans="1:5" x14ac:dyDescent="0.25">
      <c r="A562" s="208">
        <v>2</v>
      </c>
      <c r="B562" s="24" t="s">
        <v>109</v>
      </c>
      <c r="C562" s="4"/>
      <c r="D562" s="12"/>
      <c r="E562" s="12"/>
    </row>
    <row r="563" spans="1:5" x14ac:dyDescent="0.25">
      <c r="A563" s="208"/>
      <c r="B563" s="116" t="s">
        <v>44</v>
      </c>
      <c r="C563" s="4">
        <v>8</v>
      </c>
      <c r="D563" s="12">
        <v>761.48800000000006</v>
      </c>
      <c r="E563" s="12"/>
    </row>
    <row r="564" spans="1:5" x14ac:dyDescent="0.25">
      <c r="A564" s="208"/>
      <c r="B564" s="116" t="s">
        <v>160</v>
      </c>
      <c r="C564" s="4">
        <v>8</v>
      </c>
      <c r="D564" s="12"/>
      <c r="E564" s="12"/>
    </row>
    <row r="565" spans="1:5" x14ac:dyDescent="0.25">
      <c r="A565" s="208"/>
      <c r="B565" s="25" t="s">
        <v>40</v>
      </c>
      <c r="C565" s="4">
        <v>8</v>
      </c>
      <c r="D565" s="12">
        <v>75</v>
      </c>
      <c r="E565" s="12"/>
    </row>
    <row r="566" spans="1:5" x14ac:dyDescent="0.25">
      <c r="A566" s="208"/>
      <c r="B566" s="116" t="s">
        <v>44</v>
      </c>
      <c r="C566" s="4">
        <v>9</v>
      </c>
      <c r="D566" s="12"/>
      <c r="E566" s="12"/>
    </row>
    <row r="567" spans="1:5" x14ac:dyDescent="0.25">
      <c r="A567" s="208"/>
      <c r="B567" s="110" t="s">
        <v>35</v>
      </c>
      <c r="C567" s="4">
        <v>9</v>
      </c>
      <c r="D567" s="12">
        <v>9.0500000000000007</v>
      </c>
      <c r="E567" s="12"/>
    </row>
    <row r="568" spans="1:5" x14ac:dyDescent="0.25">
      <c r="A568" s="63"/>
      <c r="B568" s="31" t="s">
        <v>8</v>
      </c>
      <c r="C568" s="66"/>
      <c r="D568" s="127">
        <f>SUM(D562:D567)</f>
        <v>845.53800000000001</v>
      </c>
      <c r="E568" s="32"/>
    </row>
    <row r="569" spans="1:5" x14ac:dyDescent="0.25">
      <c r="A569" s="124"/>
      <c r="B569" s="49"/>
      <c r="C569" s="121"/>
      <c r="D569" s="20"/>
      <c r="E569" s="1"/>
    </row>
    <row r="570" spans="1:5" x14ac:dyDescent="0.25">
      <c r="A570" s="124"/>
      <c r="B570" s="59" t="s">
        <v>24</v>
      </c>
      <c r="C570" s="120"/>
      <c r="D570" s="13"/>
      <c r="E570" s="12"/>
    </row>
    <row r="571" spans="1:5" x14ac:dyDescent="0.25">
      <c r="A571" s="209">
        <v>2</v>
      </c>
      <c r="B571" s="24" t="s">
        <v>109</v>
      </c>
      <c r="C571" s="4"/>
      <c r="D571" s="12"/>
      <c r="E571" s="12"/>
    </row>
    <row r="572" spans="1:5" x14ac:dyDescent="0.25">
      <c r="A572" s="210"/>
      <c r="B572" s="116" t="s">
        <v>44</v>
      </c>
      <c r="C572" s="4">
        <v>8</v>
      </c>
      <c r="D572" s="12">
        <v>287.73</v>
      </c>
      <c r="E572" s="12"/>
    </row>
    <row r="573" spans="1:5" x14ac:dyDescent="0.25">
      <c r="A573" s="210"/>
      <c r="B573" s="116" t="s">
        <v>44</v>
      </c>
      <c r="C573" s="4">
        <v>9</v>
      </c>
      <c r="D573" s="27"/>
      <c r="E573" s="12"/>
    </row>
    <row r="574" spans="1:5" x14ac:dyDescent="0.25">
      <c r="A574" s="210"/>
      <c r="B574" s="125" t="s">
        <v>131</v>
      </c>
      <c r="C574" s="4">
        <v>8</v>
      </c>
      <c r="D574" s="27"/>
      <c r="E574" s="12"/>
    </row>
    <row r="575" spans="1:5" s="182" customFormat="1" x14ac:dyDescent="0.25">
      <c r="A575" s="210"/>
      <c r="B575" s="125" t="s">
        <v>112</v>
      </c>
      <c r="C575" s="180">
        <v>8</v>
      </c>
      <c r="D575" s="181"/>
      <c r="E575" s="181"/>
    </row>
    <row r="576" spans="1:5" x14ac:dyDescent="0.25">
      <c r="A576" s="210"/>
      <c r="B576" s="123" t="s">
        <v>98</v>
      </c>
      <c r="C576" s="4">
        <v>8</v>
      </c>
      <c r="D576" s="12"/>
      <c r="E576" s="12"/>
    </row>
    <row r="577" spans="1:5" x14ac:dyDescent="0.25">
      <c r="A577" s="210"/>
      <c r="B577" s="123" t="s">
        <v>54</v>
      </c>
      <c r="C577" s="4">
        <v>8</v>
      </c>
      <c r="D577" s="12">
        <v>10.592230000000001</v>
      </c>
      <c r="E577" s="12"/>
    </row>
    <row r="578" spans="1:5" x14ac:dyDescent="0.25">
      <c r="A578" s="221"/>
      <c r="B578" s="64" t="s">
        <v>40</v>
      </c>
      <c r="C578" s="4">
        <v>8</v>
      </c>
      <c r="D578" s="12">
        <v>12</v>
      </c>
      <c r="E578" s="12"/>
    </row>
    <row r="579" spans="1:5" x14ac:dyDescent="0.25">
      <c r="A579" s="223">
        <v>3</v>
      </c>
      <c r="B579" s="10" t="s">
        <v>106</v>
      </c>
      <c r="C579" s="4"/>
      <c r="D579" s="12"/>
      <c r="E579" s="12"/>
    </row>
    <row r="580" spans="1:5" x14ac:dyDescent="0.25">
      <c r="A580" s="224"/>
      <c r="B580" s="72" t="s">
        <v>125</v>
      </c>
      <c r="C580" s="120">
        <v>8</v>
      </c>
      <c r="D580" s="27"/>
      <c r="E580" s="27"/>
    </row>
    <row r="581" spans="1:5" x14ac:dyDescent="0.25">
      <c r="A581" s="37"/>
      <c r="B581" s="31" t="s">
        <v>8</v>
      </c>
      <c r="C581" s="66"/>
      <c r="D581" s="127">
        <f>SUM(D572:D580)</f>
        <v>310.32222999999999</v>
      </c>
      <c r="E581" s="67"/>
    </row>
    <row r="582" spans="1:5" x14ac:dyDescent="0.25">
      <c r="A582" s="124"/>
      <c r="B582" s="49"/>
      <c r="C582" s="121"/>
      <c r="D582" s="20"/>
      <c r="E582" s="1"/>
    </row>
    <row r="583" spans="1:5" x14ac:dyDescent="0.25">
      <c r="A583" s="124"/>
      <c r="B583" s="59" t="s">
        <v>25</v>
      </c>
      <c r="C583" s="120"/>
      <c r="D583" s="13"/>
      <c r="E583" s="12"/>
    </row>
    <row r="584" spans="1:5" x14ac:dyDescent="0.25">
      <c r="A584" s="209">
        <v>2</v>
      </c>
      <c r="B584" s="24" t="s">
        <v>109</v>
      </c>
      <c r="C584" s="4"/>
      <c r="D584" s="12"/>
      <c r="E584" s="12"/>
    </row>
    <row r="585" spans="1:5" x14ac:dyDescent="0.25">
      <c r="A585" s="210"/>
      <c r="B585" s="116" t="s">
        <v>44</v>
      </c>
      <c r="C585" s="4">
        <v>8</v>
      </c>
      <c r="D585" s="27">
        <v>963.88099999999997</v>
      </c>
      <c r="E585" s="27"/>
    </row>
    <row r="586" spans="1:5" x14ac:dyDescent="0.25">
      <c r="A586" s="210"/>
      <c r="B586" s="116" t="s">
        <v>44</v>
      </c>
      <c r="C586" s="4">
        <v>9</v>
      </c>
      <c r="D586" s="27"/>
      <c r="E586" s="27"/>
    </row>
    <row r="587" spans="1:5" x14ac:dyDescent="0.25">
      <c r="A587" s="210"/>
      <c r="B587" s="125" t="s">
        <v>160</v>
      </c>
      <c r="C587" s="4">
        <v>8</v>
      </c>
      <c r="D587" s="27"/>
      <c r="E587" s="27"/>
    </row>
    <row r="588" spans="1:5" x14ac:dyDescent="0.25">
      <c r="A588" s="210"/>
      <c r="B588" s="125" t="s">
        <v>36</v>
      </c>
      <c r="C588" s="4">
        <v>8</v>
      </c>
      <c r="D588" s="27">
        <v>30.788</v>
      </c>
      <c r="E588" s="27"/>
    </row>
    <row r="589" spans="1:5" x14ac:dyDescent="0.25">
      <c r="A589" s="210"/>
      <c r="B589" s="123" t="s">
        <v>54</v>
      </c>
      <c r="C589" s="4">
        <v>8</v>
      </c>
      <c r="D589" s="27">
        <v>5.9229200000000004</v>
      </c>
      <c r="E589" s="27"/>
    </row>
    <row r="590" spans="1:5" x14ac:dyDescent="0.25">
      <c r="A590" s="210"/>
      <c r="B590" s="22" t="s">
        <v>40</v>
      </c>
      <c r="C590" s="120">
        <v>8</v>
      </c>
      <c r="D590" s="27">
        <v>10</v>
      </c>
      <c r="E590" s="27"/>
    </row>
    <row r="591" spans="1:5" x14ac:dyDescent="0.25">
      <c r="A591" s="209">
        <v>3</v>
      </c>
      <c r="B591" s="10" t="s">
        <v>106</v>
      </c>
      <c r="C591" s="4"/>
      <c r="D591" s="12"/>
      <c r="E591" s="12"/>
    </row>
    <row r="592" spans="1:5" x14ac:dyDescent="0.25">
      <c r="A592" s="210"/>
      <c r="B592" s="100" t="s">
        <v>125</v>
      </c>
      <c r="C592" s="120">
        <v>8</v>
      </c>
      <c r="D592" s="27"/>
      <c r="E592" s="27"/>
    </row>
    <row r="593" spans="1:5" x14ac:dyDescent="0.25">
      <c r="A593" s="210"/>
      <c r="B593" s="117" t="s">
        <v>44</v>
      </c>
      <c r="C593" s="120">
        <v>10</v>
      </c>
      <c r="D593" s="27">
        <v>2</v>
      </c>
      <c r="E593" s="27"/>
    </row>
    <row r="594" spans="1:5" x14ac:dyDescent="0.25">
      <c r="A594" s="37"/>
      <c r="B594" s="31" t="s">
        <v>8</v>
      </c>
      <c r="C594" s="69"/>
      <c r="D594" s="126">
        <f>SUM(D585:D593)</f>
        <v>1012.59192</v>
      </c>
      <c r="E594" s="67">
        <f>SUM(E584:E590)</f>
        <v>0</v>
      </c>
    </row>
    <row r="595" spans="1:5" x14ac:dyDescent="0.25">
      <c r="A595" s="124"/>
      <c r="B595" s="39"/>
      <c r="C595" s="124"/>
      <c r="D595" s="20"/>
      <c r="E595" s="1"/>
    </row>
    <row r="596" spans="1:5" x14ac:dyDescent="0.25">
      <c r="A596" s="124"/>
      <c r="B596" s="59" t="s">
        <v>26</v>
      </c>
      <c r="C596" s="4"/>
      <c r="D596" s="13"/>
      <c r="E596" s="12"/>
    </row>
    <row r="597" spans="1:5" ht="16.5" customHeight="1" x14ac:dyDescent="0.25">
      <c r="A597" s="209">
        <v>2</v>
      </c>
      <c r="B597" s="24" t="s">
        <v>109</v>
      </c>
      <c r="C597" s="71">
        <v>9</v>
      </c>
      <c r="D597" s="12">
        <v>1059.163</v>
      </c>
      <c r="E597" s="12"/>
    </row>
    <row r="598" spans="1:5" ht="16.5" customHeight="1" x14ac:dyDescent="0.25">
      <c r="A598" s="210"/>
      <c r="B598" s="24" t="s">
        <v>160</v>
      </c>
      <c r="C598" s="71">
        <v>9</v>
      </c>
      <c r="D598" s="12">
        <v>50</v>
      </c>
      <c r="E598" s="12"/>
    </row>
    <row r="599" spans="1:5" ht="16.5" customHeight="1" x14ac:dyDescent="0.25">
      <c r="A599" s="210"/>
      <c r="B599" s="197" t="s">
        <v>155</v>
      </c>
      <c r="C599" s="71">
        <v>9</v>
      </c>
      <c r="D599" s="12"/>
      <c r="E599" s="12"/>
    </row>
    <row r="600" spans="1:5" ht="17.25" customHeight="1" x14ac:dyDescent="0.25">
      <c r="A600" s="210"/>
      <c r="B600" s="41" t="s">
        <v>39</v>
      </c>
      <c r="C600" s="71">
        <v>9</v>
      </c>
      <c r="D600" s="12">
        <v>1347.6510000000001</v>
      </c>
      <c r="E600" s="12"/>
    </row>
    <row r="601" spans="1:5" ht="30.75" customHeight="1" x14ac:dyDescent="0.25">
      <c r="A601" s="210"/>
      <c r="B601" s="41" t="s">
        <v>175</v>
      </c>
      <c r="C601" s="71">
        <v>9</v>
      </c>
      <c r="D601" s="12">
        <v>13.19</v>
      </c>
      <c r="E601" s="12"/>
    </row>
    <row r="602" spans="1:5" ht="18.75" customHeight="1" x14ac:dyDescent="0.25">
      <c r="A602" s="210"/>
      <c r="B602" s="41" t="s">
        <v>145</v>
      </c>
      <c r="C602" s="71">
        <v>9</v>
      </c>
      <c r="D602" s="12"/>
      <c r="E602" s="12"/>
    </row>
    <row r="603" spans="1:5" ht="16.5" customHeight="1" x14ac:dyDescent="0.25">
      <c r="A603" s="210"/>
      <c r="B603" s="41" t="s">
        <v>54</v>
      </c>
      <c r="C603" s="71">
        <v>9</v>
      </c>
      <c r="D603" s="12">
        <v>2.5568599999999999</v>
      </c>
      <c r="E603" s="12"/>
    </row>
    <row r="604" spans="1:5" x14ac:dyDescent="0.25">
      <c r="A604" s="221"/>
      <c r="B604" s="18" t="s">
        <v>40</v>
      </c>
      <c r="C604" s="71">
        <v>9</v>
      </c>
      <c r="D604" s="12">
        <v>37</v>
      </c>
      <c r="E604" s="13"/>
    </row>
    <row r="605" spans="1:5" x14ac:dyDescent="0.25">
      <c r="A605" s="208">
        <v>3</v>
      </c>
      <c r="B605" s="10" t="s">
        <v>106</v>
      </c>
      <c r="C605" s="71"/>
      <c r="D605" s="13"/>
      <c r="E605" s="13"/>
    </row>
    <row r="606" spans="1:5" x14ac:dyDescent="0.25">
      <c r="A606" s="209"/>
      <c r="B606" s="72" t="s">
        <v>41</v>
      </c>
      <c r="C606" s="73">
        <v>10</v>
      </c>
      <c r="D606" s="27">
        <v>82.16</v>
      </c>
      <c r="E606" s="53"/>
    </row>
    <row r="607" spans="1:5" x14ac:dyDescent="0.25">
      <c r="A607" s="175"/>
      <c r="B607" s="72" t="s">
        <v>125</v>
      </c>
      <c r="C607" s="73">
        <v>8</v>
      </c>
      <c r="D607" s="27"/>
      <c r="E607" s="53"/>
    </row>
    <row r="608" spans="1:5" x14ac:dyDescent="0.25">
      <c r="A608" s="63"/>
      <c r="B608" s="31" t="s">
        <v>8</v>
      </c>
      <c r="C608" s="44"/>
      <c r="D608" s="32">
        <f>SUM(D597:D607)</f>
        <v>2591.7208600000004</v>
      </c>
      <c r="E608" s="32">
        <f>SUM(E597:E606)</f>
        <v>0</v>
      </c>
    </row>
    <row r="609" spans="1:6" x14ac:dyDescent="0.25">
      <c r="A609" s="7"/>
      <c r="B609" s="74"/>
      <c r="C609" s="14"/>
      <c r="D609" s="13"/>
      <c r="E609" s="12"/>
    </row>
    <row r="610" spans="1:6" x14ac:dyDescent="0.25">
      <c r="A610" s="209">
        <v>2</v>
      </c>
      <c r="B610" s="59" t="s">
        <v>27</v>
      </c>
      <c r="C610" s="4"/>
      <c r="D610" s="13"/>
      <c r="E610" s="12"/>
    </row>
    <row r="611" spans="1:6" ht="15.75" customHeight="1" x14ac:dyDescent="0.25">
      <c r="A611" s="210"/>
      <c r="B611" s="24" t="s">
        <v>109</v>
      </c>
      <c r="C611" s="71">
        <v>9</v>
      </c>
      <c r="D611" s="12">
        <v>849.42600000000004</v>
      </c>
      <c r="E611" s="12"/>
      <c r="F611" s="111"/>
    </row>
    <row r="612" spans="1:6" ht="15.75" customHeight="1" x14ac:dyDescent="0.25">
      <c r="A612" s="210"/>
      <c r="B612" s="24" t="s">
        <v>160</v>
      </c>
      <c r="C612" s="71">
        <v>9</v>
      </c>
      <c r="D612" s="12">
        <v>50</v>
      </c>
      <c r="E612" s="12"/>
    </row>
    <row r="613" spans="1:6" ht="18" customHeight="1" x14ac:dyDescent="0.25">
      <c r="A613" s="210"/>
      <c r="B613" s="9" t="s">
        <v>39</v>
      </c>
      <c r="C613" s="71">
        <v>9</v>
      </c>
      <c r="D613" s="12">
        <v>1522.18</v>
      </c>
      <c r="E613" s="12"/>
    </row>
    <row r="614" spans="1:6" ht="18" customHeight="1" x14ac:dyDescent="0.25">
      <c r="A614" s="210"/>
      <c r="B614" s="9" t="s">
        <v>39</v>
      </c>
      <c r="C614" s="71">
        <v>9</v>
      </c>
      <c r="D614" s="12">
        <v>9.2899999999999991</v>
      </c>
      <c r="E614" s="12"/>
    </row>
    <row r="615" spans="1:6" ht="18.75" customHeight="1" x14ac:dyDescent="0.25">
      <c r="A615" s="210"/>
      <c r="B615" s="41" t="s">
        <v>175</v>
      </c>
      <c r="C615" s="71">
        <v>9</v>
      </c>
      <c r="D615" s="12">
        <v>13.19</v>
      </c>
      <c r="E615" s="12"/>
    </row>
    <row r="616" spans="1:6" ht="18" customHeight="1" x14ac:dyDescent="0.25">
      <c r="A616" s="210"/>
      <c r="B616" s="41" t="s">
        <v>145</v>
      </c>
      <c r="C616" s="71">
        <v>9</v>
      </c>
      <c r="D616" s="12"/>
      <c r="E616" s="12"/>
    </row>
    <row r="617" spans="1:6" ht="18.75" customHeight="1" x14ac:dyDescent="0.25">
      <c r="A617" s="210"/>
      <c r="B617" s="41" t="s">
        <v>54</v>
      </c>
      <c r="C617" s="71">
        <v>9</v>
      </c>
      <c r="D617" s="12">
        <v>1.9274899999999999</v>
      </c>
      <c r="E617" s="12"/>
    </row>
    <row r="618" spans="1:6" x14ac:dyDescent="0.25">
      <c r="A618" s="210"/>
      <c r="B618" s="25" t="s">
        <v>40</v>
      </c>
      <c r="C618" s="71">
        <v>9</v>
      </c>
      <c r="D618" s="12">
        <v>54.9</v>
      </c>
      <c r="E618" s="12"/>
    </row>
    <row r="619" spans="1:6" x14ac:dyDescent="0.25">
      <c r="A619" s="209">
        <v>3</v>
      </c>
      <c r="B619" s="10" t="s">
        <v>106</v>
      </c>
      <c r="C619" s="71"/>
      <c r="D619" s="13"/>
      <c r="E619" s="12"/>
    </row>
    <row r="620" spans="1:6" x14ac:dyDescent="0.25">
      <c r="A620" s="210"/>
      <c r="B620" s="9" t="s">
        <v>97</v>
      </c>
      <c r="C620" s="73">
        <v>10</v>
      </c>
      <c r="D620" s="27"/>
      <c r="E620" s="27"/>
    </row>
    <row r="621" spans="1:6" ht="16.5" customHeight="1" thickBot="1" x14ac:dyDescent="0.3">
      <c r="A621" s="210"/>
      <c r="B621" s="94" t="s">
        <v>41</v>
      </c>
      <c r="C621" s="73">
        <v>10</v>
      </c>
      <c r="D621" s="27">
        <v>54.037999999999997</v>
      </c>
      <c r="E621" s="27"/>
    </row>
    <row r="622" spans="1:6" ht="16.5" thickBot="1" x14ac:dyDescent="0.3">
      <c r="A622" s="63"/>
      <c r="B622" s="31" t="s">
        <v>8</v>
      </c>
      <c r="C622" s="44"/>
      <c r="D622" s="32">
        <f>SUM(D611:D621)</f>
        <v>2554.9514900000004</v>
      </c>
      <c r="E622" s="32">
        <f>SUM(E611:E619)</f>
        <v>0</v>
      </c>
    </row>
    <row r="623" spans="1:6" x14ac:dyDescent="0.25">
      <c r="A623" s="7"/>
      <c r="B623" s="49"/>
      <c r="C623" s="7"/>
      <c r="D623" s="20"/>
      <c r="E623" s="20"/>
    </row>
    <row r="624" spans="1:6" x14ac:dyDescent="0.25">
      <c r="A624" s="7"/>
      <c r="B624" s="59" t="s">
        <v>28</v>
      </c>
      <c r="C624" s="14"/>
      <c r="D624" s="13"/>
      <c r="E624" s="12"/>
    </row>
    <row r="625" spans="1:6" ht="16.5" customHeight="1" x14ac:dyDescent="0.25">
      <c r="A625" s="209">
        <v>2</v>
      </c>
      <c r="B625" s="24" t="s">
        <v>109</v>
      </c>
      <c r="C625" s="71">
        <v>9</v>
      </c>
      <c r="D625" s="12">
        <v>707.67399999999998</v>
      </c>
      <c r="E625" s="12"/>
      <c r="F625" s="111"/>
    </row>
    <row r="626" spans="1:6" ht="16.5" customHeight="1" x14ac:dyDescent="0.25">
      <c r="A626" s="210"/>
      <c r="B626" s="24" t="s">
        <v>160</v>
      </c>
      <c r="C626" s="71">
        <v>9</v>
      </c>
      <c r="D626" s="12">
        <v>50</v>
      </c>
      <c r="E626" s="12"/>
    </row>
    <row r="627" spans="1:6" x14ac:dyDescent="0.25">
      <c r="A627" s="210"/>
      <c r="B627" s="9" t="s">
        <v>39</v>
      </c>
      <c r="C627" s="71">
        <v>9</v>
      </c>
      <c r="D627" s="12">
        <v>1137.817</v>
      </c>
      <c r="E627" s="12"/>
    </row>
    <row r="628" spans="1:6" ht="34.5" customHeight="1" x14ac:dyDescent="0.25">
      <c r="A628" s="210"/>
      <c r="B628" s="41" t="s">
        <v>175</v>
      </c>
      <c r="C628" s="71">
        <v>9</v>
      </c>
      <c r="D628" s="12">
        <v>9.3930000000000007</v>
      </c>
      <c r="E628" s="12"/>
    </row>
    <row r="629" spans="1:6" ht="17.25" customHeight="1" x14ac:dyDescent="0.25">
      <c r="A629" s="210"/>
      <c r="B629" s="123" t="s">
        <v>54</v>
      </c>
      <c r="C629" s="4">
        <v>9</v>
      </c>
      <c r="D629" s="12">
        <v>3.4340000000000002E-2</v>
      </c>
      <c r="E629" s="12"/>
    </row>
    <row r="630" spans="1:6" x14ac:dyDescent="0.25">
      <c r="A630" s="210"/>
      <c r="B630" s="18" t="s">
        <v>40</v>
      </c>
      <c r="C630" s="71">
        <v>9</v>
      </c>
      <c r="D630" s="12">
        <v>34</v>
      </c>
      <c r="E630" s="12"/>
    </row>
    <row r="631" spans="1:6" x14ac:dyDescent="0.25">
      <c r="A631" s="208">
        <v>3</v>
      </c>
      <c r="B631" s="10" t="s">
        <v>106</v>
      </c>
      <c r="C631" s="71"/>
      <c r="D631" s="13"/>
      <c r="E631" s="27"/>
    </row>
    <row r="632" spans="1:6" ht="33" customHeight="1" x14ac:dyDescent="0.25">
      <c r="A632" s="209"/>
      <c r="B632" s="9" t="s">
        <v>61</v>
      </c>
      <c r="C632" s="73">
        <v>10</v>
      </c>
      <c r="D632" s="27">
        <v>23.827999999999999</v>
      </c>
      <c r="E632" s="27"/>
    </row>
    <row r="633" spans="1:6" x14ac:dyDescent="0.25">
      <c r="A633" s="209"/>
      <c r="B633" s="98" t="s">
        <v>41</v>
      </c>
      <c r="C633" s="73">
        <v>10</v>
      </c>
      <c r="D633" s="27">
        <v>57.898000000000003</v>
      </c>
      <c r="E633" s="27"/>
    </row>
    <row r="634" spans="1:6" x14ac:dyDescent="0.25">
      <c r="A634" s="135"/>
      <c r="B634" s="31" t="s">
        <v>8</v>
      </c>
      <c r="C634" s="47"/>
      <c r="D634" s="32">
        <f>SUM(D625:D633)</f>
        <v>2020.6443399999998</v>
      </c>
      <c r="E634" s="32">
        <f>SUM(E625:E633)</f>
        <v>0</v>
      </c>
    </row>
    <row r="635" spans="1:6" x14ac:dyDescent="0.25">
      <c r="A635" s="124"/>
      <c r="B635" s="39"/>
      <c r="C635" s="124"/>
      <c r="D635" s="20"/>
      <c r="E635" s="1"/>
    </row>
    <row r="636" spans="1:6" x14ac:dyDescent="0.25">
      <c r="A636" s="124"/>
      <c r="B636" s="59" t="s">
        <v>29</v>
      </c>
      <c r="C636" s="4"/>
      <c r="D636" s="13"/>
      <c r="E636" s="12"/>
    </row>
    <row r="637" spans="1:6" ht="15.75" customHeight="1" x14ac:dyDescent="0.25">
      <c r="A637" s="209">
        <v>2</v>
      </c>
      <c r="B637" s="30" t="s">
        <v>109</v>
      </c>
      <c r="C637" s="71">
        <v>9</v>
      </c>
      <c r="D637" s="12">
        <v>932.08399999999995</v>
      </c>
      <c r="E637" s="12"/>
    </row>
    <row r="638" spans="1:6" ht="15.75" customHeight="1" x14ac:dyDescent="0.25">
      <c r="A638" s="210"/>
      <c r="B638" s="30" t="s">
        <v>160</v>
      </c>
      <c r="C638" s="71">
        <v>9</v>
      </c>
      <c r="D638" s="12">
        <v>50</v>
      </c>
      <c r="E638" s="12">
        <v>3.7010000000000001E-2</v>
      </c>
    </row>
    <row r="639" spans="1:6" ht="18" customHeight="1" x14ac:dyDescent="0.25">
      <c r="A639" s="210"/>
      <c r="B639" s="41" t="s">
        <v>39</v>
      </c>
      <c r="C639" s="71">
        <v>9</v>
      </c>
      <c r="D639" s="12">
        <v>2880.826</v>
      </c>
      <c r="E639" s="12"/>
    </row>
    <row r="640" spans="1:6" ht="18" customHeight="1" x14ac:dyDescent="0.25">
      <c r="A640" s="210"/>
      <c r="B640" s="9" t="s">
        <v>39</v>
      </c>
      <c r="C640" s="71">
        <v>9</v>
      </c>
      <c r="D640" s="12">
        <v>20.439</v>
      </c>
      <c r="E640" s="12"/>
    </row>
    <row r="641" spans="1:5" ht="16.5" customHeight="1" x14ac:dyDescent="0.25">
      <c r="A641" s="210"/>
      <c r="B641" s="41" t="s">
        <v>175</v>
      </c>
      <c r="C641" s="71">
        <v>9</v>
      </c>
      <c r="D641" s="12">
        <v>3.3969999999999998</v>
      </c>
      <c r="E641" s="12"/>
    </row>
    <row r="642" spans="1:5" ht="18" customHeight="1" x14ac:dyDescent="0.25">
      <c r="A642" s="210"/>
      <c r="B642" s="41" t="s">
        <v>145</v>
      </c>
      <c r="C642" s="71">
        <v>9</v>
      </c>
      <c r="D642" s="12"/>
      <c r="E642" s="12"/>
    </row>
    <row r="643" spans="1:5" ht="17.25" customHeight="1" x14ac:dyDescent="0.25">
      <c r="A643" s="210"/>
      <c r="B643" s="18" t="s">
        <v>54</v>
      </c>
      <c r="C643" s="71">
        <v>9</v>
      </c>
      <c r="D643" s="12">
        <v>6.3618199999999998</v>
      </c>
      <c r="E643" s="12"/>
    </row>
    <row r="644" spans="1:5" x14ac:dyDescent="0.25">
      <c r="A644" s="221"/>
      <c r="B644" s="18" t="s">
        <v>40</v>
      </c>
      <c r="C644" s="71">
        <v>9</v>
      </c>
      <c r="D644" s="12">
        <v>70.5</v>
      </c>
      <c r="E644" s="12"/>
    </row>
    <row r="645" spans="1:5" x14ac:dyDescent="0.25">
      <c r="A645" s="209">
        <v>3</v>
      </c>
      <c r="B645" s="10" t="s">
        <v>106</v>
      </c>
      <c r="C645" s="71"/>
      <c r="D645" s="13"/>
      <c r="E645" s="12"/>
    </row>
    <row r="646" spans="1:5" x14ac:dyDescent="0.25">
      <c r="A646" s="210"/>
      <c r="B646" s="9" t="s">
        <v>97</v>
      </c>
      <c r="C646" s="73">
        <v>10</v>
      </c>
      <c r="D646" s="27"/>
      <c r="E646" s="27"/>
    </row>
    <row r="647" spans="1:5" ht="18" customHeight="1" thickBot="1" x14ac:dyDescent="0.3">
      <c r="A647" s="210"/>
      <c r="B647" s="94" t="s">
        <v>41</v>
      </c>
      <c r="C647" s="73">
        <v>10</v>
      </c>
      <c r="D647" s="27">
        <v>135.095</v>
      </c>
      <c r="E647" s="27"/>
    </row>
    <row r="648" spans="1:5" ht="16.5" thickBot="1" x14ac:dyDescent="0.3">
      <c r="A648" s="135"/>
      <c r="B648" s="31" t="s">
        <v>8</v>
      </c>
      <c r="C648" s="47"/>
      <c r="D648" s="32">
        <f>SUM(D637:D647)</f>
        <v>4098.7028199999995</v>
      </c>
      <c r="E648" s="32">
        <f>SUM(E637:E647)</f>
        <v>3.7010000000000001E-2</v>
      </c>
    </row>
    <row r="649" spans="1:5" x14ac:dyDescent="0.25">
      <c r="A649" s="124"/>
      <c r="B649" s="39"/>
      <c r="C649" s="124"/>
      <c r="D649" s="20"/>
      <c r="E649" s="1"/>
    </row>
    <row r="650" spans="1:5" x14ac:dyDescent="0.25">
      <c r="A650" s="132"/>
      <c r="B650" s="106" t="s">
        <v>47</v>
      </c>
      <c r="C650" s="124"/>
      <c r="D650" s="20"/>
      <c r="E650" s="20"/>
    </row>
    <row r="651" spans="1:5" x14ac:dyDescent="0.25">
      <c r="A651" s="209">
        <v>2</v>
      </c>
      <c r="B651" s="30" t="s">
        <v>109</v>
      </c>
      <c r="C651" s="4">
        <v>9</v>
      </c>
      <c r="D651" s="12">
        <v>1394.953</v>
      </c>
      <c r="E651" s="12">
        <v>0.11786000000000001</v>
      </c>
    </row>
    <row r="652" spans="1:5" x14ac:dyDescent="0.25">
      <c r="A652" s="210"/>
      <c r="B652" s="9" t="s">
        <v>160</v>
      </c>
      <c r="C652" s="4">
        <v>9</v>
      </c>
      <c r="D652" s="12">
        <v>50</v>
      </c>
      <c r="E652" s="12"/>
    </row>
    <row r="653" spans="1:5" x14ac:dyDescent="0.25">
      <c r="A653" s="210"/>
      <c r="B653" s="9" t="s">
        <v>39</v>
      </c>
      <c r="C653" s="4">
        <v>9</v>
      </c>
      <c r="D653" s="12">
        <v>1715.127</v>
      </c>
      <c r="E653" s="13"/>
    </row>
    <row r="654" spans="1:5" x14ac:dyDescent="0.25">
      <c r="A654" s="210"/>
      <c r="B654" s="9" t="s">
        <v>39</v>
      </c>
      <c r="C654" s="4">
        <v>9</v>
      </c>
      <c r="D654" s="12">
        <v>18.581</v>
      </c>
      <c r="E654" s="13"/>
    </row>
    <row r="655" spans="1:5" ht="31.5" x14ac:dyDescent="0.25">
      <c r="A655" s="210"/>
      <c r="B655" s="41" t="s">
        <v>175</v>
      </c>
      <c r="C655" s="71">
        <v>9</v>
      </c>
      <c r="D655" s="12">
        <v>16.588000000000001</v>
      </c>
      <c r="E655" s="13"/>
    </row>
    <row r="656" spans="1:5" x14ac:dyDescent="0.25">
      <c r="A656" s="210"/>
      <c r="B656" s="25" t="s">
        <v>40</v>
      </c>
      <c r="C656" s="71">
        <v>9</v>
      </c>
      <c r="D656" s="12">
        <v>69.400000000000006</v>
      </c>
      <c r="E656" s="13"/>
    </row>
    <row r="657" spans="1:5" x14ac:dyDescent="0.25">
      <c r="A657" s="210"/>
      <c r="B657" s="18" t="s">
        <v>54</v>
      </c>
      <c r="C657" s="4">
        <v>9</v>
      </c>
      <c r="D657" s="12">
        <v>0.92281000000000002</v>
      </c>
      <c r="E657" s="13"/>
    </row>
    <row r="658" spans="1:5" x14ac:dyDescent="0.25">
      <c r="A658" s="209">
        <v>3</v>
      </c>
      <c r="B658" s="10" t="s">
        <v>106</v>
      </c>
      <c r="C658" s="4"/>
      <c r="D658" s="13"/>
      <c r="E658" s="13"/>
    </row>
    <row r="659" spans="1:5" ht="31.5" x14ac:dyDescent="0.25">
      <c r="A659" s="210"/>
      <c r="B659" s="9" t="s">
        <v>61</v>
      </c>
      <c r="C659" s="4">
        <v>10</v>
      </c>
      <c r="D659" s="12">
        <v>9.5310000000000006</v>
      </c>
      <c r="E659" s="13"/>
    </row>
    <row r="660" spans="1:5" x14ac:dyDescent="0.25">
      <c r="A660" s="210"/>
      <c r="B660" s="9" t="s">
        <v>97</v>
      </c>
      <c r="C660" s="4">
        <v>10</v>
      </c>
      <c r="D660" s="12"/>
      <c r="E660" s="13"/>
    </row>
    <row r="661" spans="1:5" x14ac:dyDescent="0.25">
      <c r="A661" s="221"/>
      <c r="B661" s="94" t="s">
        <v>41</v>
      </c>
      <c r="C661" s="4">
        <v>10</v>
      </c>
      <c r="D661" s="12">
        <v>58.448999999999998</v>
      </c>
      <c r="E661" s="12"/>
    </row>
    <row r="662" spans="1:5" x14ac:dyDescent="0.25">
      <c r="A662" s="36"/>
      <c r="B662" s="31" t="s">
        <v>8</v>
      </c>
      <c r="C662" s="105"/>
      <c r="D662" s="127">
        <f>SUM(D651:D661)</f>
        <v>3333.5518100000004</v>
      </c>
      <c r="E662" s="67">
        <f>SUM(E651:E661)</f>
        <v>0.11786000000000001</v>
      </c>
    </row>
    <row r="663" spans="1:5" x14ac:dyDescent="0.25">
      <c r="A663" s="124"/>
      <c r="B663" s="103"/>
      <c r="C663" s="104"/>
      <c r="D663" s="20"/>
      <c r="E663" s="1"/>
    </row>
    <row r="664" spans="1:5" x14ac:dyDescent="0.25">
      <c r="A664" s="209">
        <v>2</v>
      </c>
      <c r="B664" s="74" t="s">
        <v>34</v>
      </c>
      <c r="C664" s="4"/>
      <c r="D664" s="13"/>
      <c r="E664" s="12"/>
    </row>
    <row r="665" spans="1:5" x14ac:dyDescent="0.25">
      <c r="A665" s="210"/>
      <c r="B665" s="30" t="s">
        <v>109</v>
      </c>
      <c r="C665" s="71">
        <v>9</v>
      </c>
      <c r="D665" s="12">
        <v>589.55999999999995</v>
      </c>
      <c r="E665" s="12">
        <v>0.215</v>
      </c>
    </row>
    <row r="666" spans="1:5" x14ac:dyDescent="0.25">
      <c r="A666" s="210"/>
      <c r="B666" s="9" t="s">
        <v>160</v>
      </c>
      <c r="C666" s="71">
        <v>9</v>
      </c>
      <c r="D666" s="12">
        <v>20</v>
      </c>
      <c r="E666" s="12"/>
    </row>
    <row r="667" spans="1:5" x14ac:dyDescent="0.25">
      <c r="A667" s="210"/>
      <c r="B667" s="9" t="s">
        <v>39</v>
      </c>
      <c r="C667" s="71">
        <v>9</v>
      </c>
      <c r="D667" s="12">
        <v>816.26199999999994</v>
      </c>
      <c r="E667" s="12"/>
    </row>
    <row r="668" spans="1:5" ht="31.5" x14ac:dyDescent="0.25">
      <c r="A668" s="210"/>
      <c r="B668" s="41" t="s">
        <v>175</v>
      </c>
      <c r="C668" s="71">
        <v>9</v>
      </c>
      <c r="D668" s="12">
        <v>8.1940000000000008</v>
      </c>
      <c r="E668" s="12"/>
    </row>
    <row r="669" spans="1:5" x14ac:dyDescent="0.25">
      <c r="A669" s="210"/>
      <c r="B669" s="41" t="s">
        <v>54</v>
      </c>
      <c r="C669" s="71">
        <v>9</v>
      </c>
      <c r="D669" s="12">
        <v>2.2425899999999999</v>
      </c>
      <c r="E669" s="12"/>
    </row>
    <row r="670" spans="1:5" x14ac:dyDescent="0.25">
      <c r="A670" s="221"/>
      <c r="B670" s="18" t="s">
        <v>40</v>
      </c>
      <c r="C670" s="71">
        <v>9</v>
      </c>
      <c r="D670" s="12">
        <v>23</v>
      </c>
      <c r="E670" s="12"/>
    </row>
    <row r="671" spans="1:5" x14ac:dyDescent="0.25">
      <c r="A671" s="208">
        <v>3</v>
      </c>
      <c r="B671" s="10" t="s">
        <v>106</v>
      </c>
      <c r="C671" s="71"/>
      <c r="D671" s="12"/>
      <c r="E671" s="12"/>
    </row>
    <row r="672" spans="1:5" ht="18" customHeight="1" thickBot="1" x14ac:dyDescent="0.3">
      <c r="A672" s="209"/>
      <c r="B672" s="94" t="s">
        <v>41</v>
      </c>
      <c r="C672" s="73">
        <v>10</v>
      </c>
      <c r="D672" s="27">
        <v>24.812999999999999</v>
      </c>
      <c r="E672" s="27"/>
    </row>
    <row r="673" spans="1:5" ht="16.5" thickBot="1" x14ac:dyDescent="0.3">
      <c r="A673" s="135"/>
      <c r="B673" s="31" t="s">
        <v>8</v>
      </c>
      <c r="C673" s="68"/>
      <c r="D673" s="32">
        <f>SUM(D665:D672)</f>
        <v>1484.07159</v>
      </c>
      <c r="E673" s="32">
        <f>SUM(E665:E672)</f>
        <v>0.215</v>
      </c>
    </row>
    <row r="674" spans="1:5" x14ac:dyDescent="0.25">
      <c r="A674" s="124"/>
      <c r="B674" s="49"/>
      <c r="C674" s="124"/>
      <c r="D674" s="20"/>
      <c r="E674" s="1"/>
    </row>
    <row r="675" spans="1:5" x14ac:dyDescent="0.25">
      <c r="A675" s="209">
        <v>2</v>
      </c>
      <c r="B675" s="46" t="s">
        <v>147</v>
      </c>
      <c r="C675" s="124"/>
      <c r="D675" s="20"/>
      <c r="E675" s="1"/>
    </row>
    <row r="676" spans="1:5" x14ac:dyDescent="0.25">
      <c r="A676" s="210"/>
      <c r="B676" s="30" t="s">
        <v>109</v>
      </c>
      <c r="C676" s="124"/>
      <c r="D676" s="20"/>
      <c r="E676" s="1"/>
    </row>
    <row r="677" spans="1:5" x14ac:dyDescent="0.25">
      <c r="A677" s="210"/>
      <c r="B677" s="9" t="s">
        <v>160</v>
      </c>
      <c r="C677" s="124">
        <v>9</v>
      </c>
      <c r="D677" s="1">
        <v>50</v>
      </c>
      <c r="E677" s="1"/>
    </row>
    <row r="678" spans="1:5" x14ac:dyDescent="0.25">
      <c r="A678" s="210"/>
      <c r="B678" s="9" t="s">
        <v>44</v>
      </c>
      <c r="C678" s="124">
        <v>9</v>
      </c>
      <c r="D678" s="1">
        <v>1317.4380000000001</v>
      </c>
      <c r="E678" s="1"/>
    </row>
    <row r="679" spans="1:5" x14ac:dyDescent="0.25">
      <c r="A679" s="210"/>
      <c r="B679" s="9" t="s">
        <v>39</v>
      </c>
      <c r="C679" s="124">
        <v>9</v>
      </c>
      <c r="D679" s="1">
        <v>1784.6659999999999</v>
      </c>
      <c r="E679" s="1"/>
    </row>
    <row r="680" spans="1:5" ht="31.5" x14ac:dyDescent="0.25">
      <c r="A680" s="210"/>
      <c r="B680" s="41" t="s">
        <v>175</v>
      </c>
      <c r="C680" s="124">
        <v>9</v>
      </c>
      <c r="D680" s="1">
        <v>19.785</v>
      </c>
      <c r="E680" s="1"/>
    </row>
    <row r="681" spans="1:5" x14ac:dyDescent="0.25">
      <c r="A681" s="210"/>
      <c r="B681" s="18" t="s">
        <v>40</v>
      </c>
      <c r="C681" s="124">
        <v>9</v>
      </c>
      <c r="D681" s="1">
        <v>80</v>
      </c>
      <c r="E681" s="1"/>
    </row>
    <row r="682" spans="1:5" x14ac:dyDescent="0.25">
      <c r="A682" s="221"/>
      <c r="B682" s="18" t="s">
        <v>54</v>
      </c>
      <c r="C682" s="124">
        <v>9</v>
      </c>
      <c r="D682" s="1">
        <v>0.45400000000000001</v>
      </c>
      <c r="E682" s="1"/>
    </row>
    <row r="683" spans="1:5" x14ac:dyDescent="0.25">
      <c r="A683" s="208">
        <v>3</v>
      </c>
      <c r="B683" s="10" t="s">
        <v>106</v>
      </c>
      <c r="C683" s="124"/>
      <c r="D683" s="1"/>
      <c r="E683" s="1"/>
    </row>
    <row r="684" spans="1:5" ht="31.5" x14ac:dyDescent="0.25">
      <c r="A684" s="209"/>
      <c r="B684" s="9" t="s">
        <v>61</v>
      </c>
      <c r="C684" s="4">
        <v>10</v>
      </c>
      <c r="D684" s="12">
        <v>42.89</v>
      </c>
      <c r="E684" s="12"/>
    </row>
    <row r="685" spans="1:5" x14ac:dyDescent="0.25">
      <c r="A685" s="209"/>
      <c r="B685" s="94" t="s">
        <v>41</v>
      </c>
      <c r="C685" s="121">
        <v>10</v>
      </c>
      <c r="D685" s="33">
        <v>75.543000000000006</v>
      </c>
      <c r="E685" s="33"/>
    </row>
    <row r="686" spans="1:5" x14ac:dyDescent="0.25">
      <c r="A686" s="36"/>
      <c r="B686" s="31" t="s">
        <v>8</v>
      </c>
      <c r="C686" s="66"/>
      <c r="D686" s="127">
        <f>SUM(D677:D685)</f>
        <v>3370.7760000000003</v>
      </c>
      <c r="E686" s="67">
        <v>0</v>
      </c>
    </row>
    <row r="687" spans="1:5" x14ac:dyDescent="0.25">
      <c r="A687" s="124"/>
      <c r="B687" s="177" t="s">
        <v>60</v>
      </c>
      <c r="C687" s="124"/>
      <c r="D687" s="20"/>
      <c r="E687" s="1"/>
    </row>
    <row r="688" spans="1:5" ht="16.5" customHeight="1" x14ac:dyDescent="0.25">
      <c r="A688" s="209">
        <v>2</v>
      </c>
      <c r="B688" s="30" t="s">
        <v>109</v>
      </c>
      <c r="C688" s="4"/>
      <c r="D688" s="12"/>
      <c r="E688" s="12"/>
    </row>
    <row r="689" spans="1:5" ht="16.5" customHeight="1" x14ac:dyDescent="0.25">
      <c r="A689" s="210"/>
      <c r="B689" s="30" t="s">
        <v>114</v>
      </c>
      <c r="C689" s="4">
        <v>9</v>
      </c>
      <c r="D689" s="12">
        <v>84.16</v>
      </c>
      <c r="E689" s="12"/>
    </row>
    <row r="690" spans="1:5" ht="16.5" customHeight="1" x14ac:dyDescent="0.25">
      <c r="A690" s="210"/>
      <c r="B690" s="9" t="s">
        <v>39</v>
      </c>
      <c r="C690" s="4">
        <v>9</v>
      </c>
      <c r="D690" s="12">
        <v>923.62800000000004</v>
      </c>
      <c r="E690" s="12"/>
    </row>
    <row r="691" spans="1:5" ht="33.75" customHeight="1" x14ac:dyDescent="0.25">
      <c r="A691" s="210"/>
      <c r="B691" s="41" t="s">
        <v>175</v>
      </c>
      <c r="C691" s="71">
        <v>9</v>
      </c>
      <c r="D691" s="12">
        <v>0.8</v>
      </c>
      <c r="E691" s="12"/>
    </row>
    <row r="692" spans="1:5" ht="18" customHeight="1" x14ac:dyDescent="0.25">
      <c r="A692" s="210"/>
      <c r="B692" s="41" t="s">
        <v>129</v>
      </c>
      <c r="C692" s="71">
        <v>9</v>
      </c>
      <c r="D692" s="12"/>
      <c r="E692" s="12"/>
    </row>
    <row r="693" spans="1:5" ht="15.75" customHeight="1" x14ac:dyDescent="0.25">
      <c r="A693" s="210"/>
      <c r="B693" s="9" t="s">
        <v>45</v>
      </c>
      <c r="C693" s="4">
        <v>9</v>
      </c>
      <c r="D693" s="12">
        <v>642.9</v>
      </c>
      <c r="E693" s="12"/>
    </row>
    <row r="694" spans="1:5" ht="18.75" customHeight="1" x14ac:dyDescent="0.25">
      <c r="A694" s="210"/>
      <c r="B694" s="18" t="s">
        <v>40</v>
      </c>
      <c r="C694" s="26">
        <v>9</v>
      </c>
      <c r="D694" s="27">
        <v>10</v>
      </c>
      <c r="E694" s="27"/>
    </row>
    <row r="695" spans="1:5" ht="18.75" customHeight="1" x14ac:dyDescent="0.25">
      <c r="A695" s="210"/>
      <c r="B695" s="25" t="s">
        <v>139</v>
      </c>
      <c r="C695" s="26">
        <v>9</v>
      </c>
      <c r="D695" s="27">
        <v>522.22306000000003</v>
      </c>
      <c r="E695" s="27"/>
    </row>
    <row r="696" spans="1:5" ht="18.75" customHeight="1" x14ac:dyDescent="0.25">
      <c r="A696" s="210"/>
      <c r="B696" s="22" t="s">
        <v>138</v>
      </c>
      <c r="C696" s="26">
        <v>9</v>
      </c>
      <c r="D696" s="27">
        <v>54.128799999999998</v>
      </c>
      <c r="E696" s="27"/>
    </row>
    <row r="697" spans="1:5" ht="18.75" customHeight="1" x14ac:dyDescent="0.25">
      <c r="A697" s="210"/>
      <c r="B697" s="122" t="s">
        <v>101</v>
      </c>
      <c r="C697" s="26">
        <v>9</v>
      </c>
      <c r="D697" s="27">
        <v>51.026910000000001</v>
      </c>
      <c r="E697" s="27"/>
    </row>
    <row r="698" spans="1:5" ht="18.75" customHeight="1" x14ac:dyDescent="0.25">
      <c r="A698" s="210"/>
      <c r="B698" s="122" t="s">
        <v>99</v>
      </c>
      <c r="C698" s="26">
        <v>9</v>
      </c>
      <c r="D698" s="27">
        <v>0.27878999999999998</v>
      </c>
      <c r="E698" s="27"/>
    </row>
    <row r="699" spans="1:5" ht="18.75" customHeight="1" x14ac:dyDescent="0.25">
      <c r="A699" s="209">
        <v>3</v>
      </c>
      <c r="B699" s="10" t="s">
        <v>106</v>
      </c>
      <c r="C699" s="26"/>
      <c r="D699" s="27"/>
      <c r="E699" s="27"/>
    </row>
    <row r="700" spans="1:5" ht="18.75" customHeight="1" x14ac:dyDescent="0.25">
      <c r="A700" s="210"/>
      <c r="B700" s="122" t="s">
        <v>101</v>
      </c>
      <c r="C700" s="26">
        <v>10</v>
      </c>
      <c r="D700" s="27">
        <v>2.3279700000000001</v>
      </c>
      <c r="E700" s="27"/>
    </row>
    <row r="701" spans="1:5" ht="18.75" customHeight="1" x14ac:dyDescent="0.25">
      <c r="A701" s="210"/>
      <c r="B701" s="122" t="s">
        <v>99</v>
      </c>
      <c r="C701" s="26">
        <v>10</v>
      </c>
      <c r="D701" s="27">
        <v>0.41082000000000002</v>
      </c>
      <c r="E701" s="27"/>
    </row>
    <row r="702" spans="1:5" x14ac:dyDescent="0.25">
      <c r="A702" s="210"/>
      <c r="B702" s="25" t="s">
        <v>162</v>
      </c>
      <c r="C702" s="26">
        <v>10</v>
      </c>
      <c r="D702" s="27">
        <v>2.056</v>
      </c>
      <c r="E702" s="27"/>
    </row>
    <row r="703" spans="1:5" x14ac:dyDescent="0.25">
      <c r="A703" s="210"/>
      <c r="B703" s="18" t="s">
        <v>117</v>
      </c>
      <c r="C703" s="26">
        <v>10</v>
      </c>
      <c r="D703" s="27">
        <v>10</v>
      </c>
      <c r="E703" s="27"/>
    </row>
    <row r="704" spans="1:5" x14ac:dyDescent="0.25">
      <c r="A704" s="210"/>
      <c r="B704" s="18" t="s">
        <v>115</v>
      </c>
      <c r="C704" s="26">
        <v>10</v>
      </c>
      <c r="D704" s="27">
        <v>4.2</v>
      </c>
      <c r="E704" s="27"/>
    </row>
    <row r="705" spans="1:5" x14ac:dyDescent="0.25">
      <c r="A705" s="210"/>
      <c r="B705" s="18" t="s">
        <v>163</v>
      </c>
      <c r="C705" s="26">
        <v>10</v>
      </c>
      <c r="D705" s="27">
        <v>13.06443</v>
      </c>
      <c r="E705" s="27"/>
    </row>
    <row r="706" spans="1:5" x14ac:dyDescent="0.25">
      <c r="A706" s="210"/>
      <c r="B706" s="18" t="s">
        <v>116</v>
      </c>
      <c r="C706" s="26">
        <v>10</v>
      </c>
      <c r="D706" s="27">
        <v>49</v>
      </c>
      <c r="E706" s="27"/>
    </row>
    <row r="707" spans="1:5" x14ac:dyDescent="0.25">
      <c r="A707" s="210"/>
      <c r="B707" s="9" t="s">
        <v>44</v>
      </c>
      <c r="C707" s="4">
        <v>10</v>
      </c>
      <c r="D707" s="27">
        <v>181.2</v>
      </c>
      <c r="E707" s="27"/>
    </row>
    <row r="708" spans="1:5" ht="31.5" x14ac:dyDescent="0.25">
      <c r="A708" s="210"/>
      <c r="B708" s="9" t="s">
        <v>104</v>
      </c>
      <c r="C708" s="4">
        <v>10</v>
      </c>
      <c r="D708" s="27">
        <v>37.700000000000003</v>
      </c>
      <c r="E708" s="27"/>
    </row>
    <row r="709" spans="1:5" ht="31.5" x14ac:dyDescent="0.25">
      <c r="A709" s="210"/>
      <c r="B709" s="9" t="s">
        <v>93</v>
      </c>
      <c r="C709" s="4">
        <v>10</v>
      </c>
      <c r="D709" s="27">
        <v>10.945</v>
      </c>
      <c r="E709" s="27"/>
    </row>
    <row r="710" spans="1:5" x14ac:dyDescent="0.25">
      <c r="A710" s="210"/>
      <c r="B710" s="9" t="s">
        <v>139</v>
      </c>
      <c r="C710" s="4">
        <v>10</v>
      </c>
      <c r="D710" s="27">
        <v>35.391449999999999</v>
      </c>
      <c r="E710" s="27"/>
    </row>
    <row r="711" spans="1:5" x14ac:dyDescent="0.25">
      <c r="A711" s="210"/>
      <c r="B711" s="9" t="s">
        <v>138</v>
      </c>
      <c r="C711" s="4">
        <v>10</v>
      </c>
      <c r="D711" s="27">
        <v>6.2455499999999997</v>
      </c>
      <c r="E711" s="27"/>
    </row>
    <row r="712" spans="1:5" ht="18" customHeight="1" x14ac:dyDescent="0.25">
      <c r="A712" s="210"/>
      <c r="B712" s="9" t="s">
        <v>42</v>
      </c>
      <c r="C712" s="4">
        <v>10</v>
      </c>
      <c r="D712" s="27">
        <v>78.36</v>
      </c>
      <c r="E712" s="27"/>
    </row>
    <row r="713" spans="1:5" ht="15.75" customHeight="1" thickBot="1" x14ac:dyDescent="0.3">
      <c r="A713" s="211"/>
      <c r="B713" s="94" t="s">
        <v>41</v>
      </c>
      <c r="C713" s="73">
        <v>10</v>
      </c>
      <c r="D713" s="27">
        <v>13.233000000000001</v>
      </c>
      <c r="E713" s="27"/>
    </row>
    <row r="714" spans="1:5" ht="16.5" thickBot="1" x14ac:dyDescent="0.3">
      <c r="A714" s="63"/>
      <c r="B714" s="31" t="s">
        <v>8</v>
      </c>
      <c r="C714" s="44"/>
      <c r="D714" s="126">
        <f>SUM(D689:D713)</f>
        <v>2733.2797799999994</v>
      </c>
      <c r="E714" s="75"/>
    </row>
    <row r="715" spans="1:5" x14ac:dyDescent="0.25">
      <c r="A715" s="124"/>
      <c r="B715" s="49"/>
      <c r="C715" s="7"/>
      <c r="D715" s="20"/>
      <c r="E715" s="1"/>
    </row>
    <row r="716" spans="1:5" x14ac:dyDescent="0.25">
      <c r="A716" s="124"/>
      <c r="B716" s="70" t="s">
        <v>30</v>
      </c>
      <c r="C716" s="4"/>
      <c r="D716" s="13"/>
      <c r="E716" s="12"/>
    </row>
    <row r="717" spans="1:5" ht="17.25" customHeight="1" x14ac:dyDescent="0.25">
      <c r="A717" s="209">
        <v>2</v>
      </c>
      <c r="B717" s="30" t="s">
        <v>109</v>
      </c>
      <c r="C717" s="4">
        <v>9</v>
      </c>
      <c r="D717" s="12">
        <v>749.94799999999998</v>
      </c>
      <c r="E717" s="12"/>
    </row>
    <row r="718" spans="1:5" ht="17.25" customHeight="1" x14ac:dyDescent="0.25">
      <c r="A718" s="210"/>
      <c r="B718" s="9" t="s">
        <v>160</v>
      </c>
      <c r="C718" s="4">
        <v>9</v>
      </c>
      <c r="D718" s="27">
        <v>40</v>
      </c>
      <c r="E718" s="27"/>
    </row>
    <row r="719" spans="1:5" ht="16.5" customHeight="1" x14ac:dyDescent="0.25">
      <c r="A719" s="210"/>
      <c r="B719" s="41" t="s">
        <v>39</v>
      </c>
      <c r="C719" s="4">
        <v>9</v>
      </c>
      <c r="D719" s="27">
        <v>49.222000000000001</v>
      </c>
      <c r="E719" s="27"/>
    </row>
    <row r="720" spans="1:5" ht="34.5" customHeight="1" x14ac:dyDescent="0.25">
      <c r="A720" s="210"/>
      <c r="B720" s="41" t="s">
        <v>175</v>
      </c>
      <c r="C720" s="71">
        <v>9</v>
      </c>
      <c r="D720" s="27">
        <v>74.944000000000003</v>
      </c>
      <c r="E720" s="27"/>
    </row>
    <row r="721" spans="1:5" ht="16.5" customHeight="1" x14ac:dyDescent="0.25">
      <c r="A721" s="210"/>
      <c r="B721" s="9" t="s">
        <v>54</v>
      </c>
      <c r="C721" s="71">
        <v>9</v>
      </c>
      <c r="D721" s="27">
        <v>1.401</v>
      </c>
      <c r="E721" s="27"/>
    </row>
    <row r="722" spans="1:5" x14ac:dyDescent="0.25">
      <c r="A722" s="210"/>
      <c r="B722" s="22" t="s">
        <v>40</v>
      </c>
      <c r="C722" s="71">
        <v>9</v>
      </c>
      <c r="D722" s="27">
        <v>70</v>
      </c>
      <c r="E722" s="27"/>
    </row>
    <row r="723" spans="1:5" x14ac:dyDescent="0.25">
      <c r="A723" s="135"/>
      <c r="B723" s="31" t="s">
        <v>8</v>
      </c>
      <c r="C723" s="47"/>
      <c r="D723" s="32">
        <f>SUM(D717:D722)</f>
        <v>985.51499999999987</v>
      </c>
      <c r="E723" s="48"/>
    </row>
    <row r="724" spans="1:5" x14ac:dyDescent="0.25">
      <c r="A724" s="16"/>
      <c r="B724" s="40"/>
      <c r="C724" s="124"/>
      <c r="D724" s="20"/>
      <c r="E724" s="20"/>
    </row>
    <row r="725" spans="1:5" x14ac:dyDescent="0.25">
      <c r="A725" s="14"/>
      <c r="B725" s="59" t="s">
        <v>59</v>
      </c>
      <c r="C725" s="4"/>
      <c r="D725" s="13"/>
      <c r="E725" s="13"/>
    </row>
    <row r="726" spans="1:5" x14ac:dyDescent="0.25">
      <c r="A726" s="222">
        <v>2</v>
      </c>
      <c r="B726" s="30" t="s">
        <v>109</v>
      </c>
      <c r="C726" s="4">
        <v>9</v>
      </c>
      <c r="D726" s="12">
        <v>1636.6890000000001</v>
      </c>
      <c r="E726" s="12"/>
    </row>
    <row r="727" spans="1:5" x14ac:dyDescent="0.25">
      <c r="A727" s="213"/>
      <c r="B727" s="9" t="s">
        <v>160</v>
      </c>
      <c r="C727" s="4">
        <v>9</v>
      </c>
      <c r="D727" s="12">
        <v>50</v>
      </c>
      <c r="E727" s="12"/>
    </row>
    <row r="728" spans="1:5" x14ac:dyDescent="0.25">
      <c r="A728" s="213"/>
      <c r="B728" s="9" t="s">
        <v>39</v>
      </c>
      <c r="C728" s="4">
        <v>9</v>
      </c>
      <c r="D728" s="12">
        <v>1043.385</v>
      </c>
      <c r="E728" s="13"/>
    </row>
    <row r="729" spans="1:5" x14ac:dyDescent="0.25">
      <c r="A729" s="213"/>
      <c r="B729" s="9" t="s">
        <v>39</v>
      </c>
      <c r="C729" s="4">
        <v>9</v>
      </c>
      <c r="D729" s="12">
        <v>5.5739999999999998</v>
      </c>
      <c r="E729" s="13"/>
    </row>
    <row r="730" spans="1:5" ht="31.5" x14ac:dyDescent="0.25">
      <c r="A730" s="213"/>
      <c r="B730" s="41" t="s">
        <v>175</v>
      </c>
      <c r="C730" s="71">
        <v>9</v>
      </c>
      <c r="D730" s="12">
        <v>61.353999999999999</v>
      </c>
      <c r="E730" s="13"/>
    </row>
    <row r="731" spans="1:5" x14ac:dyDescent="0.25">
      <c r="A731" s="213"/>
      <c r="B731" s="123" t="s">
        <v>54</v>
      </c>
      <c r="C731" s="4">
        <v>9</v>
      </c>
      <c r="D731" s="12">
        <v>17.36</v>
      </c>
      <c r="E731" s="13"/>
    </row>
    <row r="732" spans="1:5" x14ac:dyDescent="0.25">
      <c r="A732" s="213"/>
      <c r="B732" s="25" t="s">
        <v>40</v>
      </c>
      <c r="C732" s="4">
        <v>9</v>
      </c>
      <c r="D732" s="12">
        <v>147</v>
      </c>
      <c r="E732" s="13"/>
    </row>
    <row r="733" spans="1:5" x14ac:dyDescent="0.25">
      <c r="A733" s="222">
        <v>3</v>
      </c>
      <c r="B733" s="10" t="s">
        <v>106</v>
      </c>
      <c r="C733" s="4"/>
      <c r="D733" s="12"/>
      <c r="E733" s="13"/>
    </row>
    <row r="734" spans="1:5" ht="30.75" customHeight="1" x14ac:dyDescent="0.25">
      <c r="A734" s="213"/>
      <c r="B734" s="9" t="s">
        <v>61</v>
      </c>
      <c r="C734" s="4">
        <v>10</v>
      </c>
      <c r="D734" s="12"/>
      <c r="E734" s="13"/>
    </row>
    <row r="735" spans="1:5" ht="15.75" customHeight="1" x14ac:dyDescent="0.25">
      <c r="A735" s="213"/>
      <c r="B735" s="9" t="s">
        <v>97</v>
      </c>
      <c r="C735" s="4">
        <v>10</v>
      </c>
      <c r="D735" s="12"/>
      <c r="E735" s="13"/>
    </row>
    <row r="736" spans="1:5" x14ac:dyDescent="0.25">
      <c r="A736" s="213"/>
      <c r="B736" s="100" t="s">
        <v>41</v>
      </c>
      <c r="C736" s="121">
        <v>10</v>
      </c>
      <c r="D736" s="33">
        <v>45.215000000000003</v>
      </c>
      <c r="E736" s="33"/>
    </row>
    <row r="737" spans="1:5" x14ac:dyDescent="0.25">
      <c r="A737" s="102"/>
      <c r="B737" s="31" t="s">
        <v>8</v>
      </c>
      <c r="C737" s="66"/>
      <c r="D737" s="127">
        <f>SUM(D726:D736)</f>
        <v>3006.5770000000002</v>
      </c>
      <c r="E737" s="67">
        <f>SUM(E726:E736)</f>
        <v>0</v>
      </c>
    </row>
    <row r="738" spans="1:5" x14ac:dyDescent="0.25">
      <c r="A738" s="16"/>
      <c r="B738" s="101"/>
      <c r="C738" s="121"/>
      <c r="D738" s="107"/>
      <c r="E738" s="1"/>
    </row>
    <row r="739" spans="1:5" x14ac:dyDescent="0.25">
      <c r="A739" s="124"/>
      <c r="B739" s="70" t="s">
        <v>31</v>
      </c>
      <c r="C739" s="120"/>
      <c r="D739" s="53"/>
      <c r="E739" s="12"/>
    </row>
    <row r="740" spans="1:5" ht="15.75" customHeight="1" x14ac:dyDescent="0.25">
      <c r="A740" s="209">
        <v>2</v>
      </c>
      <c r="B740" s="30" t="s">
        <v>109</v>
      </c>
      <c r="C740" s="120">
        <v>8</v>
      </c>
      <c r="D740" s="27">
        <v>65</v>
      </c>
      <c r="E740" s="27"/>
    </row>
    <row r="741" spans="1:5" ht="15.75" customHeight="1" x14ac:dyDescent="0.25">
      <c r="A741" s="210"/>
      <c r="B741" s="9" t="s">
        <v>160</v>
      </c>
      <c r="C741" s="26">
        <v>9</v>
      </c>
      <c r="D741" s="27">
        <v>40</v>
      </c>
      <c r="E741" s="27"/>
    </row>
    <row r="742" spans="1:5" ht="15.75" customHeight="1" x14ac:dyDescent="0.25">
      <c r="A742" s="210"/>
      <c r="B742" s="9" t="s">
        <v>44</v>
      </c>
      <c r="C742" s="26">
        <v>9</v>
      </c>
      <c r="D742" s="27">
        <v>744.43499999999995</v>
      </c>
      <c r="E742" s="27">
        <v>9.1740000000000002E-2</v>
      </c>
    </row>
    <row r="743" spans="1:5" ht="15.75" customHeight="1" x14ac:dyDescent="0.25">
      <c r="A743" s="210"/>
      <c r="B743" s="41" t="s">
        <v>39</v>
      </c>
      <c r="C743" s="26">
        <v>9</v>
      </c>
      <c r="D743" s="27">
        <v>30.321000000000002</v>
      </c>
      <c r="E743" s="27"/>
    </row>
    <row r="744" spans="1:5" ht="33.75" customHeight="1" x14ac:dyDescent="0.25">
      <c r="A744" s="210"/>
      <c r="B744" s="41" t="s">
        <v>175</v>
      </c>
      <c r="C744" s="71">
        <v>9</v>
      </c>
      <c r="D744" s="27">
        <v>46.164999999999999</v>
      </c>
      <c r="E744" s="27"/>
    </row>
    <row r="745" spans="1:5" ht="16.5" customHeight="1" x14ac:dyDescent="0.25">
      <c r="A745" s="210"/>
      <c r="B745" s="41" t="s">
        <v>54</v>
      </c>
      <c r="C745" s="71">
        <v>9</v>
      </c>
      <c r="D745" s="27">
        <v>15.858079999999999</v>
      </c>
      <c r="E745" s="27"/>
    </row>
    <row r="746" spans="1:5" ht="18" customHeight="1" x14ac:dyDescent="0.25">
      <c r="A746" s="210"/>
      <c r="B746" s="25" t="s">
        <v>40</v>
      </c>
      <c r="C746" s="4">
        <v>9</v>
      </c>
      <c r="D746" s="12">
        <v>200</v>
      </c>
      <c r="E746" s="12"/>
    </row>
    <row r="747" spans="1:5" ht="18" customHeight="1" thickBot="1" x14ac:dyDescent="0.3">
      <c r="A747" s="221"/>
      <c r="B747" s="64" t="s">
        <v>35</v>
      </c>
      <c r="C747" s="26">
        <v>9</v>
      </c>
      <c r="D747" s="27">
        <v>18.225000000000001</v>
      </c>
      <c r="E747" s="27"/>
    </row>
    <row r="748" spans="1:5" ht="16.5" thickBot="1" x14ac:dyDescent="0.3">
      <c r="A748" s="179"/>
      <c r="B748" s="31" t="s">
        <v>8</v>
      </c>
      <c r="C748" s="47"/>
      <c r="D748" s="32">
        <f>SUM(D740:D747)</f>
        <v>1160.0040799999997</v>
      </c>
      <c r="E748" s="32">
        <f>SUM(E740:E746)</f>
        <v>9.1740000000000002E-2</v>
      </c>
    </row>
    <row r="749" spans="1:5" x14ac:dyDescent="0.25">
      <c r="A749" s="199"/>
      <c r="B749" s="76"/>
      <c r="C749" s="121"/>
      <c r="D749" s="107"/>
      <c r="E749" s="33"/>
    </row>
    <row r="750" spans="1:5" x14ac:dyDescent="0.25">
      <c r="A750" s="210">
        <v>2</v>
      </c>
      <c r="B750" s="74" t="s">
        <v>38</v>
      </c>
      <c r="C750" s="29"/>
      <c r="D750" s="12"/>
      <c r="E750" s="13"/>
    </row>
    <row r="751" spans="1:5" ht="16.5" customHeight="1" x14ac:dyDescent="0.25">
      <c r="A751" s="210"/>
      <c r="B751" s="30" t="s">
        <v>176</v>
      </c>
      <c r="C751" s="14">
        <v>9</v>
      </c>
      <c r="D751" s="12">
        <v>117.61799999999999</v>
      </c>
      <c r="E751" s="12"/>
    </row>
    <row r="752" spans="1:5" ht="17.25" customHeight="1" x14ac:dyDescent="0.25">
      <c r="A752" s="210"/>
      <c r="B752" s="41" t="s">
        <v>39</v>
      </c>
      <c r="C752" s="4">
        <v>9</v>
      </c>
      <c r="D752" s="12">
        <v>151.57300000000001</v>
      </c>
      <c r="E752" s="1"/>
    </row>
    <row r="753" spans="1:5" ht="17.25" customHeight="1" x14ac:dyDescent="0.25">
      <c r="A753" s="210"/>
      <c r="B753" s="41" t="s">
        <v>54</v>
      </c>
      <c r="C753" s="4">
        <v>9</v>
      </c>
      <c r="D753" s="12">
        <v>4.7295299999999996</v>
      </c>
      <c r="E753" s="1"/>
    </row>
    <row r="754" spans="1:5" ht="15" customHeight="1" x14ac:dyDescent="0.25">
      <c r="A754" s="210"/>
      <c r="B754" s="41" t="s">
        <v>132</v>
      </c>
      <c r="C754" s="4">
        <v>9</v>
      </c>
      <c r="D754" s="12"/>
      <c r="E754" s="1"/>
    </row>
    <row r="755" spans="1:5" ht="16.5" customHeight="1" x14ac:dyDescent="0.25">
      <c r="A755" s="210"/>
      <c r="B755" s="41" t="s">
        <v>44</v>
      </c>
      <c r="C755" s="4">
        <v>9</v>
      </c>
      <c r="D755" s="12">
        <v>8.5</v>
      </c>
      <c r="E755" s="1"/>
    </row>
    <row r="756" spans="1:5" ht="17.25" customHeight="1" thickBot="1" x14ac:dyDescent="0.3">
      <c r="A756" s="211"/>
      <c r="B756" s="25" t="s">
        <v>40</v>
      </c>
      <c r="C756" s="4">
        <v>9</v>
      </c>
      <c r="D756" s="12">
        <v>7.5</v>
      </c>
      <c r="E756" s="1"/>
    </row>
    <row r="757" spans="1:5" ht="16.5" thickBot="1" x14ac:dyDescent="0.3">
      <c r="A757" s="37"/>
      <c r="B757" s="31" t="s">
        <v>8</v>
      </c>
      <c r="C757" s="77"/>
      <c r="D757" s="112">
        <f>SUM(D751:D756)</f>
        <v>289.92053000000004</v>
      </c>
      <c r="E757" s="87"/>
    </row>
    <row r="758" spans="1:5" x14ac:dyDescent="0.25">
      <c r="A758" s="78"/>
      <c r="B758" s="49"/>
      <c r="C758" s="79"/>
      <c r="D758" s="108"/>
      <c r="E758" s="80"/>
    </row>
    <row r="759" spans="1:5" x14ac:dyDescent="0.25">
      <c r="A759" s="141"/>
      <c r="B759" s="70" t="s">
        <v>32</v>
      </c>
      <c r="C759" s="81"/>
      <c r="D759" s="109"/>
      <c r="E759" s="82"/>
    </row>
    <row r="760" spans="1:5" x14ac:dyDescent="0.25">
      <c r="A760" s="202">
        <v>3</v>
      </c>
      <c r="B760" s="10" t="s">
        <v>106</v>
      </c>
      <c r="C760" s="137"/>
      <c r="D760" s="84"/>
      <c r="E760" s="85"/>
    </row>
    <row r="761" spans="1:5" x14ac:dyDescent="0.25">
      <c r="A761" s="202"/>
      <c r="B761" s="9" t="s">
        <v>44</v>
      </c>
      <c r="C761" s="138">
        <v>10</v>
      </c>
      <c r="D761" s="85">
        <v>126.051</v>
      </c>
      <c r="E761" s="85"/>
    </row>
    <row r="762" spans="1:5" x14ac:dyDescent="0.25">
      <c r="A762" s="202"/>
      <c r="B762" s="9" t="s">
        <v>149</v>
      </c>
      <c r="C762" s="138">
        <v>10</v>
      </c>
      <c r="D762" s="85"/>
      <c r="E762" s="85"/>
    </row>
    <row r="763" spans="1:5" x14ac:dyDescent="0.25">
      <c r="A763" s="202"/>
      <c r="B763" s="9" t="s">
        <v>150</v>
      </c>
      <c r="C763" s="138">
        <v>10</v>
      </c>
      <c r="D763" s="85"/>
      <c r="E763" s="85"/>
    </row>
    <row r="764" spans="1:5" ht="31.5" x14ac:dyDescent="0.25">
      <c r="A764" s="202"/>
      <c r="B764" s="125" t="s">
        <v>64</v>
      </c>
      <c r="C764" s="138">
        <v>10</v>
      </c>
      <c r="D764" s="85">
        <v>15.76</v>
      </c>
      <c r="E764" s="85"/>
    </row>
    <row r="765" spans="1:5" ht="31.5" x14ac:dyDescent="0.25">
      <c r="A765" s="202"/>
      <c r="B765" s="125" t="s">
        <v>102</v>
      </c>
      <c r="C765" s="138">
        <v>10</v>
      </c>
      <c r="D765" s="85">
        <v>1.41</v>
      </c>
      <c r="E765" s="85"/>
    </row>
    <row r="766" spans="1:5" x14ac:dyDescent="0.25">
      <c r="A766" s="202"/>
      <c r="B766" s="125" t="s">
        <v>42</v>
      </c>
      <c r="C766" s="138">
        <v>10</v>
      </c>
      <c r="D766" s="85">
        <v>470.24</v>
      </c>
      <c r="E766" s="85"/>
    </row>
    <row r="767" spans="1:5" x14ac:dyDescent="0.25">
      <c r="A767" s="202"/>
      <c r="B767" s="125" t="s">
        <v>148</v>
      </c>
      <c r="C767" s="138">
        <v>10</v>
      </c>
      <c r="D767" s="85"/>
      <c r="E767" s="85"/>
    </row>
    <row r="768" spans="1:5" x14ac:dyDescent="0.25">
      <c r="A768" s="202"/>
      <c r="B768" s="125" t="s">
        <v>159</v>
      </c>
      <c r="C768" s="138">
        <v>10</v>
      </c>
      <c r="D768" s="85">
        <v>10</v>
      </c>
      <c r="E768" s="85"/>
    </row>
    <row r="769" spans="1:5" ht="15.75" customHeight="1" x14ac:dyDescent="0.25">
      <c r="A769" s="202"/>
      <c r="B769" s="9" t="s">
        <v>54</v>
      </c>
      <c r="C769" s="138">
        <v>10</v>
      </c>
      <c r="D769" s="85">
        <v>1.8060499999999999</v>
      </c>
      <c r="E769" s="85"/>
    </row>
    <row r="770" spans="1:5" x14ac:dyDescent="0.25">
      <c r="A770" s="203"/>
      <c r="B770" s="22" t="s">
        <v>40</v>
      </c>
      <c r="C770" s="138">
        <v>10</v>
      </c>
      <c r="D770" s="85">
        <v>421.2</v>
      </c>
      <c r="E770" s="85"/>
    </row>
    <row r="771" spans="1:5" x14ac:dyDescent="0.25">
      <c r="A771" s="136"/>
      <c r="B771" s="31" t="s">
        <v>8</v>
      </c>
      <c r="C771" s="139"/>
      <c r="D771" s="87">
        <f>SUM(D760:D770)</f>
        <v>1046.46705</v>
      </c>
      <c r="E771" s="87">
        <f>SUM(E761:E770)</f>
        <v>0</v>
      </c>
    </row>
    <row r="772" spans="1:5" x14ac:dyDescent="0.25">
      <c r="A772" s="78"/>
      <c r="B772" s="49"/>
      <c r="C772" s="88"/>
      <c r="D772" s="114"/>
      <c r="E772" s="89"/>
    </row>
    <row r="773" spans="1:5" x14ac:dyDescent="0.25">
      <c r="A773" s="204">
        <v>1</v>
      </c>
      <c r="B773" s="59" t="s">
        <v>33</v>
      </c>
      <c r="C773" s="83"/>
      <c r="D773" s="113"/>
      <c r="E773" s="84"/>
    </row>
    <row r="774" spans="1:5" x14ac:dyDescent="0.25">
      <c r="A774" s="202"/>
      <c r="B774" s="24" t="s">
        <v>107</v>
      </c>
      <c r="C774" s="83"/>
      <c r="D774" s="113"/>
      <c r="E774" s="84"/>
    </row>
    <row r="775" spans="1:5" x14ac:dyDescent="0.25">
      <c r="A775" s="205"/>
      <c r="B775" s="125" t="s">
        <v>58</v>
      </c>
      <c r="C775" s="83">
        <v>7</v>
      </c>
      <c r="D775" s="84"/>
      <c r="E775" s="84"/>
    </row>
    <row r="776" spans="1:5" x14ac:dyDescent="0.25">
      <c r="A776" s="202">
        <v>3</v>
      </c>
      <c r="B776" s="10" t="s">
        <v>106</v>
      </c>
      <c r="C776" s="83"/>
      <c r="D776" s="84"/>
      <c r="E776" s="84"/>
    </row>
    <row r="777" spans="1:5" x14ac:dyDescent="0.25">
      <c r="A777" s="202"/>
      <c r="B777" s="9" t="s">
        <v>125</v>
      </c>
      <c r="C777" s="83">
        <v>10</v>
      </c>
      <c r="D777" s="84">
        <v>53.131999999999998</v>
      </c>
      <c r="E777" s="84"/>
    </row>
    <row r="778" spans="1:5" x14ac:dyDescent="0.25">
      <c r="A778" s="202"/>
      <c r="B778" s="9" t="s">
        <v>44</v>
      </c>
      <c r="C778" s="83">
        <v>10</v>
      </c>
      <c r="D778" s="84">
        <v>1399.53</v>
      </c>
      <c r="E778" s="84"/>
    </row>
    <row r="779" spans="1:5" x14ac:dyDescent="0.25">
      <c r="A779" s="202"/>
      <c r="B779" s="15" t="s">
        <v>160</v>
      </c>
      <c r="C779" s="83">
        <v>10</v>
      </c>
      <c r="D779" s="84">
        <v>11.995710000000001</v>
      </c>
      <c r="E779" s="84"/>
    </row>
    <row r="780" spans="1:5" ht="31.5" x14ac:dyDescent="0.25">
      <c r="A780" s="202"/>
      <c r="B780" s="125" t="s">
        <v>64</v>
      </c>
      <c r="C780" s="83">
        <v>10</v>
      </c>
      <c r="D780" s="84">
        <v>32.176000000000002</v>
      </c>
      <c r="E780" s="84"/>
    </row>
    <row r="781" spans="1:5" ht="31.5" x14ac:dyDescent="0.25">
      <c r="A781" s="202"/>
      <c r="B781" s="125" t="s">
        <v>102</v>
      </c>
      <c r="C781" s="83">
        <v>10</v>
      </c>
      <c r="D781" s="84">
        <v>35.643999999999998</v>
      </c>
      <c r="E781" s="84"/>
    </row>
    <row r="782" spans="1:5" x14ac:dyDescent="0.25">
      <c r="A782" s="202"/>
      <c r="B782" s="125" t="s">
        <v>42</v>
      </c>
      <c r="C782" s="83">
        <v>10</v>
      </c>
      <c r="D782" s="84">
        <v>926.86</v>
      </c>
      <c r="E782" s="84"/>
    </row>
    <row r="783" spans="1:5" ht="17.25" customHeight="1" x14ac:dyDescent="0.25">
      <c r="A783" s="202"/>
      <c r="B783" s="122" t="s">
        <v>54</v>
      </c>
      <c r="C783" s="86">
        <v>10</v>
      </c>
      <c r="D783" s="85">
        <v>9.8841099999999997</v>
      </c>
      <c r="E783" s="85"/>
    </row>
    <row r="784" spans="1:5" ht="15" customHeight="1" x14ac:dyDescent="0.25">
      <c r="A784" s="202"/>
      <c r="B784" s="64" t="s">
        <v>40</v>
      </c>
      <c r="C784" s="86">
        <v>10</v>
      </c>
      <c r="D784" s="85">
        <v>100</v>
      </c>
      <c r="E784" s="85"/>
    </row>
    <row r="785" spans="1:5" ht="16.5" customHeight="1" x14ac:dyDescent="0.25">
      <c r="A785" s="202"/>
      <c r="B785" s="64" t="s">
        <v>139</v>
      </c>
      <c r="C785" s="86">
        <v>10</v>
      </c>
      <c r="D785" s="85">
        <v>246.0068</v>
      </c>
      <c r="E785" s="85"/>
    </row>
    <row r="786" spans="1:5" ht="18" customHeight="1" x14ac:dyDescent="0.25">
      <c r="A786" s="202"/>
      <c r="B786" s="64" t="s">
        <v>138</v>
      </c>
      <c r="C786" s="86">
        <v>10</v>
      </c>
      <c r="D786" s="85">
        <v>59.243279999999999</v>
      </c>
      <c r="E786" s="85"/>
    </row>
    <row r="787" spans="1:5" ht="17.25" customHeight="1" x14ac:dyDescent="0.25">
      <c r="A787" s="202"/>
      <c r="B787" s="122" t="s">
        <v>101</v>
      </c>
      <c r="C787" s="86">
        <v>10</v>
      </c>
      <c r="D787" s="85">
        <v>83.802620000000005</v>
      </c>
      <c r="E787" s="85"/>
    </row>
    <row r="788" spans="1:5" ht="18.75" customHeight="1" thickBot="1" x14ac:dyDescent="0.3">
      <c r="A788" s="203"/>
      <c r="B788" s="122" t="s">
        <v>99</v>
      </c>
      <c r="C788" s="86">
        <v>10</v>
      </c>
      <c r="D788" s="85">
        <v>20.009150000000002</v>
      </c>
      <c r="E788" s="85"/>
    </row>
    <row r="789" spans="1:5" ht="16.5" thickBot="1" x14ac:dyDescent="0.3">
      <c r="A789" s="63"/>
      <c r="B789" s="31" t="s">
        <v>8</v>
      </c>
      <c r="C789" s="99"/>
      <c r="D789" s="87">
        <f>SUM(D775:D788)</f>
        <v>2978.2836699999998</v>
      </c>
      <c r="E789" s="87">
        <f>SUM(E776:E784)</f>
        <v>0</v>
      </c>
    </row>
    <row r="790" spans="1:5" x14ac:dyDescent="0.25">
      <c r="A790" s="78"/>
      <c r="B790" s="49"/>
      <c r="C790" s="88"/>
      <c r="D790" s="114"/>
      <c r="E790" s="89"/>
    </row>
    <row r="791" spans="1:5" x14ac:dyDescent="0.25">
      <c r="A791" s="78"/>
      <c r="B791" s="59" t="s">
        <v>37</v>
      </c>
      <c r="C791" s="81"/>
      <c r="D791" s="113"/>
      <c r="E791" s="82"/>
    </row>
    <row r="792" spans="1:5" x14ac:dyDescent="0.25">
      <c r="A792" s="230">
        <v>3</v>
      </c>
      <c r="B792" s="10" t="s">
        <v>106</v>
      </c>
      <c r="C792" s="171"/>
      <c r="D792" s="84"/>
      <c r="E792" s="84"/>
    </row>
    <row r="793" spans="1:5" x14ac:dyDescent="0.25">
      <c r="A793" s="230"/>
      <c r="B793" s="9" t="s">
        <v>44</v>
      </c>
      <c r="C793" s="172">
        <v>7</v>
      </c>
      <c r="D793" s="85">
        <v>105.23</v>
      </c>
      <c r="E793" s="85"/>
    </row>
    <row r="794" spans="1:5" ht="31.5" customHeight="1" x14ac:dyDescent="0.25">
      <c r="A794" s="230"/>
      <c r="B794" s="125" t="s">
        <v>43</v>
      </c>
      <c r="C794" s="172">
        <v>7</v>
      </c>
      <c r="D794" s="85">
        <v>306.54000000000002</v>
      </c>
      <c r="E794" s="85"/>
    </row>
    <row r="795" spans="1:5" x14ac:dyDescent="0.25">
      <c r="A795" s="230"/>
      <c r="B795" s="25" t="s">
        <v>54</v>
      </c>
      <c r="C795" s="172">
        <v>7</v>
      </c>
      <c r="D795" s="85">
        <v>4.13</v>
      </c>
      <c r="E795" s="85"/>
    </row>
    <row r="796" spans="1:5" x14ac:dyDescent="0.25">
      <c r="A796" s="230"/>
      <c r="B796" s="25" t="s">
        <v>40</v>
      </c>
      <c r="C796" s="172">
        <v>7</v>
      </c>
      <c r="D796" s="85">
        <v>0.5</v>
      </c>
      <c r="E796" s="85"/>
    </row>
    <row r="797" spans="1:5" x14ac:dyDescent="0.25">
      <c r="A797" s="228">
        <v>1</v>
      </c>
      <c r="B797" s="24" t="s">
        <v>107</v>
      </c>
      <c r="C797" s="172"/>
      <c r="D797" s="85"/>
      <c r="E797" s="85"/>
    </row>
    <row r="798" spans="1:5" x14ac:dyDescent="0.25">
      <c r="A798" s="228"/>
      <c r="B798" s="125" t="s">
        <v>58</v>
      </c>
      <c r="C798" s="172">
        <v>7</v>
      </c>
      <c r="D798" s="85"/>
      <c r="E798" s="85"/>
    </row>
    <row r="799" spans="1:5" x14ac:dyDescent="0.25">
      <c r="A799" s="228"/>
      <c r="B799" s="125" t="s">
        <v>44</v>
      </c>
      <c r="C799" s="172">
        <v>7</v>
      </c>
      <c r="D799" s="85">
        <v>15</v>
      </c>
      <c r="E799" s="85"/>
    </row>
    <row r="800" spans="1:5" x14ac:dyDescent="0.25">
      <c r="A800" s="228"/>
      <c r="B800" s="122" t="s">
        <v>101</v>
      </c>
      <c r="C800" s="172">
        <v>7</v>
      </c>
      <c r="D800" s="85">
        <v>36.944290000000002</v>
      </c>
      <c r="E800" s="85"/>
    </row>
    <row r="801" spans="1:5" x14ac:dyDescent="0.25">
      <c r="A801" s="229"/>
      <c r="B801" s="25" t="s">
        <v>139</v>
      </c>
      <c r="C801" s="83">
        <v>7</v>
      </c>
      <c r="D801" s="84">
        <v>66.683909999999997</v>
      </c>
      <c r="E801" s="84"/>
    </row>
    <row r="802" spans="1:5" x14ac:dyDescent="0.25">
      <c r="A802" s="90"/>
      <c r="B802" s="31" t="s">
        <v>8</v>
      </c>
      <c r="C802" s="91"/>
      <c r="D802" s="87">
        <f>SUM(D792:D801)</f>
        <v>535.02820000000008</v>
      </c>
      <c r="E802" s="92">
        <f>SUM(E793:E796)</f>
        <v>0</v>
      </c>
    </row>
    <row r="803" spans="1:5" x14ac:dyDescent="0.25">
      <c r="A803" s="90"/>
      <c r="B803" s="43" t="s">
        <v>8</v>
      </c>
      <c r="C803" s="93"/>
      <c r="D803" s="112">
        <f>SUM(D802+D789+D771+D757+D748+D737+D723+D714+D686+D673+D662+D648+D634+D622+D608+D594+D581+D516+D503+D499+D494+D480+D466+D454+D442+D428+D414+D400+D384+D369+D354+D339+D325+D311+D298)</f>
        <v>85504.966709999979</v>
      </c>
      <c r="E803" s="112">
        <f>SUM(E802+E789+E771+E757+E748+E737+E723+E714+E686+E673+E662+E648+E634+E622+E608+E594+E581+E516+E503+E499+E494+E480+E466+E454+E442+E428+E414+E400+E384+E369+E354+E339+E325+E311+E298)</f>
        <v>279.52391999999998</v>
      </c>
    </row>
  </sheetData>
  <mergeCells count="99">
    <mergeCell ref="A62:A77"/>
    <mergeCell ref="A158:A207"/>
    <mergeCell ref="A209:A223"/>
    <mergeCell ref="A225:A260"/>
    <mergeCell ref="A9:A60"/>
    <mergeCell ref="A797:A801"/>
    <mergeCell ref="A658:A661"/>
    <mergeCell ref="A645:A647"/>
    <mergeCell ref="A546:A550"/>
    <mergeCell ref="A571:A578"/>
    <mergeCell ref="A619:A621"/>
    <mergeCell ref="A562:A567"/>
    <mergeCell ref="A605:A606"/>
    <mergeCell ref="A637:A644"/>
    <mergeCell ref="A631:A633"/>
    <mergeCell ref="A554:A558"/>
    <mergeCell ref="A584:A590"/>
    <mergeCell ref="A625:A630"/>
    <mergeCell ref="A610:A618"/>
    <mergeCell ref="A651:A657"/>
    <mergeCell ref="A792:A796"/>
    <mergeCell ref="A664:A670"/>
    <mergeCell ref="A688:A698"/>
    <mergeCell ref="A760:A770"/>
    <mergeCell ref="A699:A713"/>
    <mergeCell ref="A532:A534"/>
    <mergeCell ref="A675:A682"/>
    <mergeCell ref="A683:A685"/>
    <mergeCell ref="A750:A756"/>
    <mergeCell ref="A717:A722"/>
    <mergeCell ref="A733:A736"/>
    <mergeCell ref="A740:A747"/>
    <mergeCell ref="A671:A672"/>
    <mergeCell ref="A726:A732"/>
    <mergeCell ref="A513:A515"/>
    <mergeCell ref="A597:A604"/>
    <mergeCell ref="A538:A542"/>
    <mergeCell ref="A518:A524"/>
    <mergeCell ref="A528:A531"/>
    <mergeCell ref="A506:A512"/>
    <mergeCell ref="A591:A593"/>
    <mergeCell ref="A387:A389"/>
    <mergeCell ref="A490:A493"/>
    <mergeCell ref="A426:A427"/>
    <mergeCell ref="A431:A433"/>
    <mergeCell ref="A434:A439"/>
    <mergeCell ref="A483:A485"/>
    <mergeCell ref="A440:A441"/>
    <mergeCell ref="A445:A447"/>
    <mergeCell ref="A448:A451"/>
    <mergeCell ref="A452:A453"/>
    <mergeCell ref="A457:A459"/>
    <mergeCell ref="A460:A463"/>
    <mergeCell ref="A417:A419"/>
    <mergeCell ref="A579:A580"/>
    <mergeCell ref="A464:A465"/>
    <mergeCell ref="A469:A471"/>
    <mergeCell ref="A472:A477"/>
    <mergeCell ref="A478:A479"/>
    <mergeCell ref="A262:A296"/>
    <mergeCell ref="A420:A425"/>
    <mergeCell ref="A314:A316"/>
    <mergeCell ref="A486:A489"/>
    <mergeCell ref="A337:A338"/>
    <mergeCell ref="A342:A344"/>
    <mergeCell ref="A398:A399"/>
    <mergeCell ref="A403:A405"/>
    <mergeCell ref="A406:A411"/>
    <mergeCell ref="A412:A413"/>
    <mergeCell ref="A345:A351"/>
    <mergeCell ref="A352:A353"/>
    <mergeCell ref="A357:A359"/>
    <mergeCell ref="A360:A366"/>
    <mergeCell ref="A367:A368"/>
    <mergeCell ref="A372:A374"/>
    <mergeCell ref="A392:A397"/>
    <mergeCell ref="A376:A381"/>
    <mergeCell ref="A382:A383"/>
    <mergeCell ref="A6:E6"/>
    <mergeCell ref="C1:E1"/>
    <mergeCell ref="C2:E2"/>
    <mergeCell ref="C3:E3"/>
    <mergeCell ref="C4:E4"/>
    <mergeCell ref="A7:E7"/>
    <mergeCell ref="B30:B31"/>
    <mergeCell ref="A776:A788"/>
    <mergeCell ref="A773:A775"/>
    <mergeCell ref="B32:B33"/>
    <mergeCell ref="A317:A322"/>
    <mergeCell ref="A323:A324"/>
    <mergeCell ref="A307:A310"/>
    <mergeCell ref="A300:A302"/>
    <mergeCell ref="A303:A306"/>
    <mergeCell ref="A78:A116"/>
    <mergeCell ref="A118:A153"/>
    <mergeCell ref="B177:B178"/>
    <mergeCell ref="B179:B180"/>
    <mergeCell ref="A328:A330"/>
    <mergeCell ref="A331:A336"/>
  </mergeCells>
  <pageMargins left="0.25" right="0.25" top="0.75" bottom="0.75" header="0.3" footer="0.3"/>
  <pageSetup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A1A71-7A8A-4DE2-9A1C-DC728CDC680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5F43-E917-4A33-BD5F-894D40E9BF4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Lapas2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Ingrida Maksvytienė</cp:lastModifiedBy>
  <cp:lastPrinted>2026-01-26T13:38:13Z</cp:lastPrinted>
  <dcterms:created xsi:type="dcterms:W3CDTF">2018-12-27T07:16:45Z</dcterms:created>
  <dcterms:modified xsi:type="dcterms:W3CDTF">2026-02-05T09:58:10Z</dcterms:modified>
</cp:coreProperties>
</file>